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ship\Antioch Investments Dropbox\Antioch Investments Team Folder\Antioch Investments\Aurora Sale\KW Williams Comm RE\"/>
    </mc:Choice>
  </mc:AlternateContent>
  <xr:revisionPtr revIDLastSave="0" documentId="13_ncr:1_{503995DC-F8AC-479B-A187-4132A1A2D91A}" xr6:coauthVersionLast="47" xr6:coauthVersionMax="47" xr10:uidLastSave="{00000000-0000-0000-0000-000000000000}"/>
  <bookViews>
    <workbookView xWindow="-108" yWindow="-108" windowWidth="23256" windowHeight="12456" tabRatio="610" activeTab="2" xr2:uid="{00000000-000D-0000-FFFF-FFFF00000000}"/>
  </bookViews>
  <sheets>
    <sheet name="2021 Rent Roll " sheetId="4" r:id="rId1"/>
    <sheet name="2022 Rent Roll &amp; Potential " sheetId="3" r:id="rId2"/>
    <sheet name="T12 - Through Dec 2022" sheetId="5" r:id="rId3"/>
    <sheet name="Potential against Expenses" sheetId="6" r:id="rId4"/>
    <sheet name="Potential against Expenses (2)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6" i="7" l="1"/>
  <c r="G26" i="7"/>
  <c r="F26" i="7"/>
  <c r="E26" i="7"/>
  <c r="L32" i="7"/>
  <c r="D32" i="7"/>
  <c r="C32" i="7"/>
  <c r="M29" i="7"/>
  <c r="L29" i="7"/>
  <c r="K29" i="7"/>
  <c r="J29" i="7"/>
  <c r="I29" i="7"/>
  <c r="G29" i="7"/>
  <c r="F29" i="7"/>
  <c r="D29" i="7"/>
  <c r="B29" i="7"/>
  <c r="M25" i="7"/>
  <c r="L25" i="7"/>
  <c r="L26" i="7" s="1"/>
  <c r="K25" i="7"/>
  <c r="K26" i="7" s="1"/>
  <c r="J25" i="7"/>
  <c r="J26" i="7" s="1"/>
  <c r="I25" i="7"/>
  <c r="I26" i="7" s="1"/>
  <c r="H25" i="7"/>
  <c r="H26" i="7" s="1"/>
  <c r="G25" i="7"/>
  <c r="F25" i="7"/>
  <c r="E25" i="7"/>
  <c r="D25" i="7"/>
  <c r="D26" i="7" s="1"/>
  <c r="C25" i="7"/>
  <c r="C26" i="7" s="1"/>
  <c r="B25" i="7"/>
  <c r="B26" i="7" s="1"/>
  <c r="M21" i="7"/>
  <c r="L21" i="7"/>
  <c r="L34" i="7" s="1"/>
  <c r="K21" i="7"/>
  <c r="J21" i="7"/>
  <c r="I21" i="7"/>
  <c r="H21" i="7"/>
  <c r="G21" i="7"/>
  <c r="F21" i="7"/>
  <c r="E21" i="7"/>
  <c r="D21" i="7"/>
  <c r="C21" i="7"/>
  <c r="B21" i="7"/>
  <c r="M15" i="7"/>
  <c r="L15" i="7"/>
  <c r="K15" i="7"/>
  <c r="J15" i="7"/>
  <c r="I15" i="7"/>
  <c r="H15" i="7"/>
  <c r="G15" i="7"/>
  <c r="F15" i="7"/>
  <c r="E15" i="7"/>
  <c r="D15" i="7"/>
  <c r="C15" i="7"/>
  <c r="B15" i="7"/>
  <c r="L35" i="6"/>
  <c r="L33" i="6"/>
  <c r="L31" i="6"/>
  <c r="D31" i="6"/>
  <c r="C31" i="6"/>
  <c r="B31" i="6"/>
  <c r="M28" i="6"/>
  <c r="L28" i="6"/>
  <c r="K28" i="6"/>
  <c r="I28" i="6"/>
  <c r="F28" i="6"/>
  <c r="E28" i="6"/>
  <c r="D28" i="6"/>
  <c r="D33" i="6" s="1"/>
  <c r="D35" i="6" s="1"/>
  <c r="B28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N22" i="6"/>
  <c r="M22" i="6"/>
  <c r="L22" i="6"/>
  <c r="K22" i="6"/>
  <c r="J22" i="6"/>
  <c r="I22" i="6"/>
  <c r="H22" i="6"/>
  <c r="G22" i="6"/>
  <c r="D22" i="6"/>
  <c r="E22" i="6"/>
  <c r="F22" i="6"/>
  <c r="C22" i="6"/>
  <c r="B22" i="6"/>
  <c r="M15" i="6"/>
  <c r="L15" i="6"/>
  <c r="K15" i="6"/>
  <c r="J15" i="6"/>
  <c r="I15" i="6"/>
  <c r="H15" i="6"/>
  <c r="G15" i="6"/>
  <c r="F15" i="6"/>
  <c r="E15" i="6"/>
  <c r="D15" i="6"/>
  <c r="C15" i="6"/>
  <c r="B15" i="6"/>
  <c r="L88" i="5"/>
  <c r="K88" i="5"/>
  <c r="D88" i="5"/>
  <c r="M86" i="5"/>
  <c r="M31" i="6" s="1"/>
  <c r="M33" i="6" s="1"/>
  <c r="M35" i="6" s="1"/>
  <c r="L86" i="5"/>
  <c r="K86" i="5"/>
  <c r="K32" i="7" s="1"/>
  <c r="J86" i="5"/>
  <c r="J32" i="7" s="1"/>
  <c r="I86" i="5"/>
  <c r="I32" i="7" s="1"/>
  <c r="H86" i="5"/>
  <c r="H32" i="7" s="1"/>
  <c r="G86" i="5"/>
  <c r="G31" i="6" s="1"/>
  <c r="F86" i="5"/>
  <c r="F88" i="5" s="1"/>
  <c r="E86" i="5"/>
  <c r="E31" i="6" s="1"/>
  <c r="D86" i="5"/>
  <c r="C86" i="5"/>
  <c r="B86" i="5"/>
  <c r="B32" i="7" s="1"/>
  <c r="M73" i="5"/>
  <c r="L73" i="5"/>
  <c r="K73" i="5"/>
  <c r="J73" i="5"/>
  <c r="J28" i="6" s="1"/>
  <c r="D73" i="5"/>
  <c r="G73" i="5"/>
  <c r="G28" i="6" s="1"/>
  <c r="I73" i="5"/>
  <c r="H73" i="5"/>
  <c r="H28" i="6" s="1"/>
  <c r="F73" i="5"/>
  <c r="E73" i="5"/>
  <c r="E29" i="7" s="1"/>
  <c r="C73" i="5"/>
  <c r="C29" i="7" s="1"/>
  <c r="B73" i="5"/>
  <c r="M52" i="5"/>
  <c r="L52" i="5"/>
  <c r="K52" i="5"/>
  <c r="J52" i="5"/>
  <c r="I52" i="5"/>
  <c r="H52" i="5"/>
  <c r="G52" i="5"/>
  <c r="F52" i="5"/>
  <c r="E52" i="5"/>
  <c r="D52" i="5"/>
  <c r="C52" i="5"/>
  <c r="B52" i="5"/>
  <c r="M61" i="5"/>
  <c r="L61" i="5"/>
  <c r="K61" i="5"/>
  <c r="J61" i="5"/>
  <c r="I61" i="5"/>
  <c r="H61" i="5"/>
  <c r="G61" i="5"/>
  <c r="F61" i="5"/>
  <c r="E61" i="5"/>
  <c r="D61" i="5"/>
  <c r="C61" i="5"/>
  <c r="B61" i="5"/>
  <c r="M16" i="5"/>
  <c r="M28" i="5" s="1"/>
  <c r="L16" i="5"/>
  <c r="L28" i="5" s="1"/>
  <c r="L90" i="5" s="1"/>
  <c r="K16" i="5"/>
  <c r="K28" i="5" s="1"/>
  <c r="J16" i="5"/>
  <c r="J28" i="5" s="1"/>
  <c r="I16" i="5"/>
  <c r="I28" i="5" s="1"/>
  <c r="H16" i="5"/>
  <c r="H28" i="5" s="1"/>
  <c r="G16" i="5"/>
  <c r="G28" i="5" s="1"/>
  <c r="F16" i="5"/>
  <c r="F28" i="5" s="1"/>
  <c r="E16" i="5"/>
  <c r="E28" i="5" s="1"/>
  <c r="D16" i="5"/>
  <c r="D28" i="5" s="1"/>
  <c r="C16" i="5"/>
  <c r="C28" i="5" s="1"/>
  <c r="B16" i="5"/>
  <c r="B28" i="5" s="1"/>
  <c r="F90" i="5" l="1"/>
  <c r="D90" i="5"/>
  <c r="H31" i="6"/>
  <c r="E32" i="7"/>
  <c r="E88" i="5"/>
  <c r="E90" i="5" s="1"/>
  <c r="B88" i="5"/>
  <c r="B90" i="5" s="1"/>
  <c r="E33" i="6"/>
  <c r="E35" i="6" s="1"/>
  <c r="F31" i="6"/>
  <c r="F33" i="6" s="1"/>
  <c r="F35" i="6" s="1"/>
  <c r="H33" i="6"/>
  <c r="H35" i="6" s="1"/>
  <c r="M32" i="7"/>
  <c r="M34" i="7" s="1"/>
  <c r="M36" i="7" s="1"/>
  <c r="K90" i="5"/>
  <c r="K31" i="6"/>
  <c r="K33" i="6" s="1"/>
  <c r="K35" i="6" s="1"/>
  <c r="M88" i="5"/>
  <c r="M90" i="5" s="1"/>
  <c r="J31" i="6"/>
  <c r="J33" i="6"/>
  <c r="J35" i="6" s="1"/>
  <c r="I88" i="5"/>
  <c r="I90" i="5" s="1"/>
  <c r="I31" i="6"/>
  <c r="I33" i="6" s="1"/>
  <c r="I35" i="6" s="1"/>
  <c r="G32" i="7"/>
  <c r="N86" i="5"/>
  <c r="G88" i="5"/>
  <c r="G90" i="5" s="1"/>
  <c r="G33" i="6"/>
  <c r="G35" i="6" s="1"/>
  <c r="F32" i="7"/>
  <c r="F34" i="7" s="1"/>
  <c r="F36" i="7" s="1"/>
  <c r="J88" i="5"/>
  <c r="J90" i="5" s="1"/>
  <c r="H88" i="5"/>
  <c r="H90" i="5" s="1"/>
  <c r="H29" i="7"/>
  <c r="N29" i="7" s="1"/>
  <c r="D34" i="7"/>
  <c r="N73" i="5"/>
  <c r="C88" i="5"/>
  <c r="C90" i="5" s="1"/>
  <c r="C28" i="6"/>
  <c r="C33" i="6" s="1"/>
  <c r="C35" i="6" s="1"/>
  <c r="B33" i="6"/>
  <c r="B35" i="6" s="1"/>
  <c r="N26" i="7"/>
  <c r="K34" i="7"/>
  <c r="K36" i="7" s="1"/>
  <c r="I34" i="7"/>
  <c r="I36" i="7" s="1"/>
  <c r="E34" i="7"/>
  <c r="E36" i="7" s="1"/>
  <c r="J34" i="7"/>
  <c r="J36" i="7" s="1"/>
  <c r="C34" i="7"/>
  <c r="C36" i="7" s="1"/>
  <c r="H34" i="7"/>
  <c r="H36" i="7" s="1"/>
  <c r="D36" i="7"/>
  <c r="L36" i="7"/>
  <c r="B34" i="7"/>
  <c r="B36" i="7" s="1"/>
  <c r="N15" i="7"/>
  <c r="N21" i="7"/>
  <c r="N15" i="6"/>
  <c r="N52" i="5"/>
  <c r="N61" i="5"/>
  <c r="N28" i="5"/>
  <c r="N16" i="5"/>
  <c r="N32" i="7" l="1"/>
  <c r="N34" i="7" s="1"/>
  <c r="N36" i="7" s="1"/>
  <c r="G34" i="7"/>
  <c r="G36" i="7" s="1"/>
  <c r="N31" i="6"/>
  <c r="N88" i="5"/>
  <c r="N90" i="5" s="1"/>
  <c r="N28" i="6"/>
  <c r="M39" i="3"/>
  <c r="M41" i="3" s="1"/>
  <c r="L39" i="3"/>
  <c r="L41" i="3" s="1"/>
  <c r="H18" i="4"/>
  <c r="I18" i="4"/>
  <c r="J18" i="4"/>
  <c r="K18" i="4"/>
  <c r="L18" i="4"/>
  <c r="M18" i="4"/>
  <c r="N18" i="4"/>
  <c r="O18" i="4"/>
  <c r="D18" i="4"/>
  <c r="E18" i="4"/>
  <c r="F18" i="4"/>
  <c r="G18" i="4"/>
  <c r="P17" i="4"/>
  <c r="P16" i="4"/>
  <c r="P15" i="4"/>
  <c r="P14" i="4"/>
  <c r="P13" i="4"/>
  <c r="P12" i="4"/>
  <c r="P11" i="4"/>
  <c r="P10" i="4"/>
  <c r="P9" i="4"/>
  <c r="P8" i="4"/>
  <c r="P7" i="4"/>
  <c r="G39" i="3"/>
  <c r="G41" i="3" s="1"/>
  <c r="F39" i="3"/>
  <c r="F41" i="3" s="1"/>
  <c r="I19" i="3"/>
  <c r="J19" i="3"/>
  <c r="K19" i="3"/>
  <c r="L19" i="3"/>
  <c r="M19" i="3"/>
  <c r="N19" i="3"/>
  <c r="O19" i="3"/>
  <c r="E19" i="3"/>
  <c r="F19" i="3"/>
  <c r="G19" i="3"/>
  <c r="H19" i="3"/>
  <c r="Q18" i="3"/>
  <c r="Q17" i="3"/>
  <c r="Q16" i="3"/>
  <c r="Q15" i="3"/>
  <c r="Q14" i="3"/>
  <c r="Q13" i="3"/>
  <c r="Q12" i="3"/>
  <c r="Q11" i="3"/>
  <c r="P19" i="3" s="1"/>
  <c r="Q10" i="3"/>
  <c r="Q9" i="3"/>
  <c r="Q8" i="3"/>
  <c r="N33" i="6" l="1"/>
  <c r="N35" i="6" s="1"/>
  <c r="Q19" i="3"/>
  <c r="P1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</author>
  </authors>
  <commentList>
    <comment ref="A7" authorId="0" shapeId="0" xr:uid="{59C69D3E-FFD8-49D6-B635-F00FFDF08DD7}">
      <text>
        <r>
          <rPr>
            <sz val="12"/>
            <rFont val="Tahoma"/>
            <family val="2"/>
          </rPr>
          <t>The CONCATENANTE function is a native Excel function and is used to add together 2 or more text items.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</author>
  </authors>
  <commentList>
    <comment ref="A7" authorId="0" shapeId="0" xr:uid="{7C87A9A6-C3DC-41BF-95E0-0A1D20195C8D}">
      <text>
        <r>
          <rPr>
            <sz val="12"/>
            <rFont val="Tahoma"/>
            <family val="2"/>
          </rPr>
          <t>The CONCATENANTE function is a native Excel function and is used to add together 2 or more text items.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</author>
  </authors>
  <commentList>
    <comment ref="A7" authorId="0" shapeId="0" xr:uid="{685CBD46-B95D-43E4-9276-B6FC17969DFA}">
      <text>
        <r>
          <rPr>
            <sz val="12"/>
            <rFont val="Tahoma"/>
            <family val="2"/>
          </rPr>
          <t>The CONCATENANTE function is a native Excel function and is used to add together 2 or more text items.</t>
        </r>
      </text>
    </comment>
  </commentList>
</comments>
</file>

<file path=xl/sharedStrings.xml><?xml version="1.0" encoding="utf-8"?>
<sst xmlns="http://schemas.openxmlformats.org/spreadsheetml/2006/main" count="206" uniqueCount="109">
  <si>
    <t>Apartments</t>
    <phoneticPr fontId="0" type="noConversion"/>
  </si>
  <si>
    <t>Total</t>
  </si>
  <si>
    <t>Apt 1</t>
  </si>
  <si>
    <t>Apt 2</t>
  </si>
  <si>
    <t>Apt 3</t>
  </si>
  <si>
    <t>Apt 4</t>
  </si>
  <si>
    <t>Apt 5</t>
  </si>
  <si>
    <t>Apt 6</t>
  </si>
  <si>
    <t>Apt 7</t>
  </si>
  <si>
    <t>Apt 8</t>
  </si>
  <si>
    <t>Apt 9</t>
  </si>
  <si>
    <t>Apt 10</t>
  </si>
  <si>
    <t>House</t>
  </si>
  <si>
    <t>CURRENT</t>
  </si>
  <si>
    <t>POTENTIAL</t>
  </si>
  <si>
    <t>RENT ROLL 2021</t>
  </si>
  <si>
    <t>T12 - Through Sept 2022</t>
  </si>
  <si>
    <t>elec pd</t>
  </si>
  <si>
    <t>POTENTIAL W/REHAB</t>
  </si>
  <si>
    <t>NO ELEC PD</t>
  </si>
  <si>
    <t>Total Annual</t>
  </si>
  <si>
    <t>125 NW Aurora</t>
  </si>
  <si>
    <t>Year to Date Operating Statement</t>
  </si>
  <si>
    <t>For the 12 Months Ended September 30, 2022</t>
  </si>
  <si>
    <t>GROSS SCHEDULED INCOME</t>
  </si>
  <si>
    <t>Gross Potential Rent</t>
  </si>
  <si>
    <t>Vacancy Loss</t>
  </si>
  <si>
    <t>Other Concessions</t>
  </si>
  <si>
    <t>OTHER INCOME</t>
  </si>
  <si>
    <t>Late Fees</t>
  </si>
  <si>
    <t>Return Check Fee</t>
  </si>
  <si>
    <t>Application Fees</t>
  </si>
  <si>
    <t>Pet Rent</t>
  </si>
  <si>
    <t>Lease Buy Out Fee</t>
  </si>
  <si>
    <t>Month-to-Month Fee</t>
  </si>
  <si>
    <t>Bad Debt Recovery</t>
  </si>
  <si>
    <t>Bad Debt Write-offs</t>
  </si>
  <si>
    <t>COVID-19 Bad Debt Write-offs</t>
  </si>
  <si>
    <t>OPERATING EXPENSES</t>
  </si>
  <si>
    <t>REPAIRS &amp; MAINTENANCE</t>
  </si>
  <si>
    <t>Electrical Expense</t>
  </si>
  <si>
    <t>Plumbing Expense</t>
  </si>
  <si>
    <t>Appliance Expense</t>
  </si>
  <si>
    <t>HVAC - Heating Expense</t>
  </si>
  <si>
    <t>HVAC - Cooling Expense</t>
  </si>
  <si>
    <t>Building Expenses</t>
  </si>
  <si>
    <t>Janitorial Expenses</t>
  </si>
  <si>
    <t>Turnover Expenses</t>
  </si>
  <si>
    <t>General Painting Expenses</t>
  </si>
  <si>
    <t>Lawn Expense</t>
  </si>
  <si>
    <t>Snow Removal Expense</t>
  </si>
  <si>
    <t>Pest Control - Contract</t>
  </si>
  <si>
    <t>Pest Control - Other</t>
  </si>
  <si>
    <t>Misc. Building Expense</t>
  </si>
  <si>
    <t>Renovation Expenses</t>
  </si>
  <si>
    <t>Misc. Repairs &amp; Maintenance</t>
  </si>
  <si>
    <t>Other</t>
  </si>
  <si>
    <t xml:space="preserve">      TOTAL REPAIRS &amp; MAINTENANCE</t>
  </si>
  <si>
    <t>UTILITIES</t>
  </si>
  <si>
    <t>Electricity</t>
  </si>
  <si>
    <t>Gas</t>
  </si>
  <si>
    <t>Water/Sewer Expense</t>
  </si>
  <si>
    <t>Rubbish Removal</t>
  </si>
  <si>
    <t>Miscellaneous Other</t>
  </si>
  <si>
    <t xml:space="preserve">      TOTAL UTILITIES</t>
  </si>
  <si>
    <t>GENERAL &amp; ADMINISTRATIVE</t>
  </si>
  <si>
    <t>Leasing and Advertising</t>
  </si>
  <si>
    <t>Postage Expense</t>
  </si>
  <si>
    <t>Management Fees</t>
  </si>
  <si>
    <t>Professional Fees</t>
  </si>
  <si>
    <t>Licenses &amp; Permits</t>
  </si>
  <si>
    <t>Insurance Expense</t>
  </si>
  <si>
    <t>Real Estate Taxes</t>
  </si>
  <si>
    <t xml:space="preserve">      TOTAL G &amp; A EXPENSE</t>
  </si>
  <si>
    <t>CAM EXPENSES</t>
  </si>
  <si>
    <t xml:space="preserve">Parking Lot </t>
  </si>
  <si>
    <t>Roof Repairs</t>
  </si>
  <si>
    <t>Plumbing Repairs</t>
  </si>
  <si>
    <t>Electric Repairs</t>
  </si>
  <si>
    <t>Fire and Security</t>
  </si>
  <si>
    <t>HVAC Repair</t>
  </si>
  <si>
    <t>Painting</t>
  </si>
  <si>
    <t>Lawn and Snow</t>
  </si>
  <si>
    <t xml:space="preserve">      TOTAL CAM EXPENSES</t>
  </si>
  <si>
    <t>TOTAL OPERATING EXPENSES</t>
  </si>
  <si>
    <t>NET OPERATING INCOME</t>
  </si>
  <si>
    <t>T12 Total</t>
  </si>
  <si>
    <t>EFFECTIVE GROSS INCOME</t>
  </si>
  <si>
    <t>RENT ROLL 2022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</si>
  <si>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</si>
  <si>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</si>
  <si>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</si>
  <si>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</si>
  <si>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</si>
  <si>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</si>
  <si>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</si>
  <si>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</si>
  <si>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</si>
  <si>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</si>
  <si>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</si>
  <si>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Total</t>
  </si>
  <si>
    <t>Jan</t>
  </si>
  <si>
    <t>12 Months</t>
  </si>
  <si>
    <t>Vacancy Loss @ 3%</t>
  </si>
  <si>
    <t>EFFECTIVE SCHEDULED INCOME</t>
  </si>
  <si>
    <t>Potential Operating Statement with electric paid - no rehab - Incl House</t>
  </si>
  <si>
    <t>MINUS TENANT ELECTRIC</t>
  </si>
  <si>
    <t>FROM T12</t>
  </si>
  <si>
    <t>Potential Operating Statement - WITH rehab - Incl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</si>
</sst>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mmm\-yy;@"/>
    <numFmt numFmtId="165" formatCode="yyyy"/>
  </numFmts>
  <fonts count="2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  <family val="2"/>
    </font>
    <font>
      <u val="singleAccounting"/>
      <sz val="10"/>
      <name val="Verdana"/>
      <family val="2"/>
    </font>
    <font>
      <u val="singleAccounting"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name val="Verdana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Tahoma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2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4">
    <xf numFmtId="0" fontId="0" fillId="0" borderId="0" xfId="0"/>
    <xf numFmtId="0" fontId="4" fillId="0" borderId="0" xfId="0" applyFont="1"/>
    <xf numFmtId="44" fontId="0" fillId="0" borderId="0" xfId="0" applyNumberFormat="1"/>
    <xf numFmtId="44" fontId="0" fillId="0" borderId="2" xfId="0" applyNumberFormat="1" applyBorder="1"/>
    <xf numFmtId="44" fontId="5" fillId="0" borderId="0" xfId="0" applyNumberFormat="1" applyFont="1"/>
    <xf numFmtId="17" fontId="0" fillId="0" borderId="1" xfId="0" applyNumberFormat="1" applyBorder="1"/>
    <xf numFmtId="0" fontId="0" fillId="0" borderId="0" xfId="0" applyAlignment="1">
      <alignment horizontal="right"/>
    </xf>
    <xf numFmtId="44" fontId="6" fillId="0" borderId="0" xfId="0" applyNumberFormat="1" applyFont="1"/>
    <xf numFmtId="44" fontId="0" fillId="0" borderId="0" xfId="0" applyNumberFormat="1" applyAlignment="1">
      <alignment horizontal="right"/>
    </xf>
    <xf numFmtId="0" fontId="7" fillId="0" borderId="0" xfId="0" applyFont="1"/>
    <xf numFmtId="9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4" fillId="0" borderId="2" xfId="0" applyFont="1" applyBorder="1"/>
    <xf numFmtId="0" fontId="3" fillId="0" borderId="0" xfId="0" applyFont="1" applyAlignment="1">
      <alignment horizontal="right"/>
    </xf>
    <xf numFmtId="44" fontId="9" fillId="0" borderId="2" xfId="0" applyNumberFormat="1" applyFont="1" applyBorder="1"/>
    <xf numFmtId="44" fontId="0" fillId="0" borderId="8" xfId="0" applyNumberFormat="1" applyBorder="1"/>
    <xf numFmtId="44" fontId="0" fillId="0" borderId="5" xfId="0" applyNumberFormat="1" applyBorder="1"/>
    <xf numFmtId="44" fontId="0" fillId="0" borderId="9" xfId="0" applyNumberFormat="1" applyBorder="1"/>
    <xf numFmtId="0" fontId="4" fillId="0" borderId="6" xfId="0" applyFont="1" applyBorder="1"/>
    <xf numFmtId="0" fontId="4" fillId="0" borderId="7" xfId="0" applyFont="1" applyBorder="1"/>
    <xf numFmtId="0" fontId="4" fillId="0" borderId="10" xfId="0" applyFont="1" applyBorder="1"/>
    <xf numFmtId="44" fontId="0" fillId="0" borderId="11" xfId="0" applyNumberFormat="1" applyBorder="1"/>
    <xf numFmtId="0" fontId="4" fillId="0" borderId="5" xfId="0" applyFont="1" applyBorder="1"/>
    <xf numFmtId="0" fontId="0" fillId="0" borderId="4" xfId="0" applyBorder="1"/>
    <xf numFmtId="0" fontId="10" fillId="0" borderId="5" xfId="0" applyFont="1" applyBorder="1"/>
    <xf numFmtId="44" fontId="6" fillId="0" borderId="0" xfId="0" applyNumberFormat="1" applyFont="1" applyAlignment="1">
      <alignment horizontal="right"/>
    </xf>
    <xf numFmtId="44" fontId="8" fillId="0" borderId="0" xfId="0" applyNumberFormat="1" applyFont="1" applyAlignment="1">
      <alignment horizontal="right"/>
    </xf>
    <xf numFmtId="0" fontId="12" fillId="0" borderId="0" xfId="0" applyFont="1"/>
    <xf numFmtId="0" fontId="11" fillId="0" borderId="0" xfId="0" applyFont="1"/>
    <xf numFmtId="0" fontId="11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41" fontId="0" fillId="0" borderId="0" xfId="0" applyNumberFormat="1"/>
    <xf numFmtId="41" fontId="12" fillId="0" borderId="0" xfId="0" applyNumberFormat="1" applyFont="1"/>
    <xf numFmtId="41" fontId="0" fillId="0" borderId="0" xfId="0" applyNumberFormat="1" applyAlignment="1">
      <alignment horizontal="right"/>
    </xf>
    <xf numFmtId="164" fontId="0" fillId="0" borderId="1" xfId="0" applyNumberFormat="1" applyBorder="1"/>
    <xf numFmtId="0" fontId="0" fillId="0" borderId="0" xfId="0" applyAlignment="1">
      <alignment horizontal="left" indent="1"/>
    </xf>
    <xf numFmtId="44" fontId="0" fillId="0" borderId="12" xfId="0" applyNumberFormat="1" applyBorder="1" applyAlignment="1">
      <alignment horizontal="right"/>
    </xf>
    <xf numFmtId="41" fontId="0" fillId="0" borderId="12" xfId="0" applyNumberFormat="1" applyBorder="1" applyAlignment="1">
      <alignment horizontal="right"/>
    </xf>
    <xf numFmtId="0" fontId="0" fillId="0" borderId="12" xfId="0" applyBorder="1"/>
    <xf numFmtId="44" fontId="3" fillId="0" borderId="0" xfId="0" applyNumberFormat="1" applyFont="1"/>
    <xf numFmtId="44" fontId="14" fillId="0" borderId="0" xfId="0" applyNumberFormat="1" applyFont="1"/>
    <xf numFmtId="44" fontId="18" fillId="0" borderId="0" xfId="0" applyNumberFormat="1" applyFont="1"/>
    <xf numFmtId="0" fontId="3" fillId="0" borderId="3" xfId="0" applyFont="1" applyBorder="1"/>
    <xf numFmtId="0" fontId="12" fillId="0" borderId="3" xfId="0" applyFont="1" applyBorder="1" applyAlignment="1">
      <alignment horizontal="center"/>
    </xf>
    <xf numFmtId="0" fontId="0" fillId="0" borderId="3" xfId="0" applyBorder="1"/>
    <xf numFmtId="0" fontId="12" fillId="0" borderId="3" xfId="0" applyFont="1" applyBorder="1" applyAlignment="1">
      <alignment horizontal="left"/>
    </xf>
    <xf numFmtId="0" fontId="0" fillId="0" borderId="3" xfId="0" applyBorder="1" applyAlignment="1">
      <alignment horizontal="left" indent="3"/>
    </xf>
    <xf numFmtId="0" fontId="0" fillId="0" borderId="15" xfId="0" applyBorder="1" applyAlignment="1">
      <alignment horizontal="left" indent="3"/>
    </xf>
    <xf numFmtId="0" fontId="3" fillId="0" borderId="3" xfId="0" applyFont="1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12" fillId="0" borderId="3" xfId="0" applyFont="1" applyBorder="1"/>
    <xf numFmtId="0" fontId="0" fillId="0" borderId="16" xfId="0" applyBorder="1"/>
    <xf numFmtId="0" fontId="12" fillId="0" borderId="3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3" xfId="0" applyBorder="1" applyAlignment="1">
      <alignment horizontal="left" indent="2"/>
    </xf>
    <xf numFmtId="0" fontId="0" fillId="0" borderId="15" xfId="0" applyBorder="1"/>
    <xf numFmtId="0" fontId="3" fillId="0" borderId="2" xfId="0" applyFont="1" applyBorder="1" applyAlignment="1">
      <alignment horizontal="center"/>
    </xf>
    <xf numFmtId="165" fontId="12" fillId="0" borderId="17" xfId="0" applyNumberFormat="1" applyFont="1" applyBorder="1" applyAlignment="1">
      <alignment horizontal="center"/>
    </xf>
    <xf numFmtId="41" fontId="0" fillId="0" borderId="17" xfId="0" applyNumberFormat="1" applyBorder="1"/>
    <xf numFmtId="41" fontId="0" fillId="0" borderId="17" xfId="0" applyNumberFormat="1" applyBorder="1" applyAlignment="1">
      <alignment horizontal="right"/>
    </xf>
    <xf numFmtId="41" fontId="0" fillId="0" borderId="18" xfId="0" applyNumberFormat="1" applyBorder="1" applyAlignment="1">
      <alignment horizontal="right"/>
    </xf>
    <xf numFmtId="44" fontId="0" fillId="0" borderId="17" xfId="0" applyNumberFormat="1" applyBorder="1" applyAlignment="1">
      <alignment horizontal="right"/>
    </xf>
    <xf numFmtId="44" fontId="0" fillId="0" borderId="18" xfId="0" applyNumberFormat="1" applyBorder="1" applyAlignment="1">
      <alignment horizontal="right"/>
    </xf>
    <xf numFmtId="0" fontId="0" fillId="0" borderId="17" xfId="0" applyBorder="1"/>
    <xf numFmtId="44" fontId="0" fillId="0" borderId="17" xfId="0" applyNumberFormat="1" applyBorder="1"/>
    <xf numFmtId="44" fontId="12" fillId="0" borderId="17" xfId="0" applyNumberFormat="1" applyFont="1" applyBorder="1"/>
    <xf numFmtId="41" fontId="0" fillId="0" borderId="18" xfId="0" applyNumberFormat="1" applyBorder="1"/>
    <xf numFmtId="44" fontId="17" fillId="0" borderId="17" xfId="0" applyNumberFormat="1" applyFont="1" applyBorder="1"/>
    <xf numFmtId="0" fontId="0" fillId="0" borderId="17" xfId="0" applyBorder="1" applyAlignment="1">
      <alignment horizontal="left" indent="1"/>
    </xf>
    <xf numFmtId="0" fontId="0" fillId="0" borderId="18" xfId="0" applyBorder="1"/>
    <xf numFmtId="44" fontId="3" fillId="0" borderId="17" xfId="0" applyNumberFormat="1" applyFont="1" applyBorder="1"/>
    <xf numFmtId="44" fontId="0" fillId="0" borderId="18" xfId="0" applyNumberFormat="1" applyBorder="1"/>
    <xf numFmtId="44" fontId="3" fillId="0" borderId="5" xfId="0" applyNumberFormat="1" applyFont="1" applyBorder="1"/>
    <xf numFmtId="44" fontId="19" fillId="2" borderId="5" xfId="0" applyNumberFormat="1" applyFont="1" applyFill="1" applyBorder="1"/>
    <xf numFmtId="44" fontId="3" fillId="2" borderId="17" xfId="0" applyNumberFormat="1" applyFont="1" applyFill="1" applyBorder="1"/>
    <xf numFmtId="44" fontId="3" fillId="2" borderId="17" xfId="0" applyNumberFormat="1" applyFont="1" applyFill="1" applyBorder="1" applyAlignment="1">
      <alignment horizontal="right"/>
    </xf>
    <xf numFmtId="17" fontId="0" fillId="2" borderId="1" xfId="0" applyNumberFormat="1" applyFill="1" applyBorder="1"/>
    <xf numFmtId="164" fontId="12" fillId="2" borderId="0" xfId="0" applyNumberFormat="1" applyFont="1" applyFill="1" applyAlignment="1">
      <alignment horizontal="center"/>
    </xf>
    <xf numFmtId="41" fontId="12" fillId="2" borderId="0" xfId="0" applyNumberFormat="1" applyFont="1" applyFill="1"/>
    <xf numFmtId="44" fontId="0" fillId="2" borderId="0" xfId="0" applyNumberFormat="1" applyFill="1" applyAlignment="1">
      <alignment horizontal="right"/>
    </xf>
    <xf numFmtId="44" fontId="0" fillId="2" borderId="12" xfId="0" applyNumberFormat="1" applyFill="1" applyBorder="1" applyAlignment="1">
      <alignment horizontal="right"/>
    </xf>
    <xf numFmtId="41" fontId="0" fillId="2" borderId="0" xfId="0" applyNumberFormat="1" applyFill="1" applyAlignment="1">
      <alignment horizontal="right"/>
    </xf>
    <xf numFmtId="41" fontId="0" fillId="2" borderId="12" xfId="0" applyNumberFormat="1" applyFill="1" applyBorder="1" applyAlignment="1">
      <alignment horizontal="right"/>
    </xf>
    <xf numFmtId="0" fontId="0" fillId="2" borderId="0" xfId="0" applyFill="1"/>
    <xf numFmtId="0" fontId="12" fillId="2" borderId="0" xfId="0" applyFont="1" applyFill="1"/>
    <xf numFmtId="44" fontId="18" fillId="2" borderId="0" xfId="0" applyNumberFormat="1" applyFont="1" applyFill="1"/>
    <xf numFmtId="41" fontId="0" fillId="2" borderId="0" xfId="0" applyNumberFormat="1" applyFill="1"/>
    <xf numFmtId="0" fontId="0" fillId="2" borderId="0" xfId="0" applyFill="1" applyAlignment="1">
      <alignment horizontal="left" indent="1"/>
    </xf>
    <xf numFmtId="44" fontId="0" fillId="2" borderId="0" xfId="0" applyNumberFormat="1" applyFill="1"/>
    <xf numFmtId="0" fontId="0" fillId="2" borderId="12" xfId="0" applyFill="1" applyBorder="1"/>
    <xf numFmtId="44" fontId="3" fillId="2" borderId="0" xfId="0" applyNumberFormat="1" applyFont="1" applyFill="1"/>
    <xf numFmtId="44" fontId="14" fillId="2" borderId="0" xfId="0" applyNumberFormat="1" applyFont="1" applyFill="1"/>
    <xf numFmtId="164" fontId="0" fillId="2" borderId="1" xfId="0" applyNumberFormat="1" applyFill="1" applyBorder="1"/>
    <xf numFmtId="0" fontId="12" fillId="0" borderId="3" xfId="0" applyFont="1" applyBorder="1" applyAlignment="1">
      <alignment horizontal="left" indent="4"/>
    </xf>
    <xf numFmtId="0" fontId="3" fillId="0" borderId="0" xfId="0" applyFont="1" applyAlignment="1">
      <alignment horizontal="left" indent="4"/>
    </xf>
    <xf numFmtId="44" fontId="0" fillId="2" borderId="13" xfId="0" applyNumberFormat="1" applyFill="1" applyBorder="1"/>
    <xf numFmtId="44" fontId="0" fillId="0" borderId="1" xfId="0" applyNumberFormat="1" applyBorder="1"/>
    <xf numFmtId="44" fontId="0" fillId="2" borderId="1" xfId="0" applyNumberFormat="1" applyFill="1" applyBorder="1"/>
    <xf numFmtId="44" fontId="0" fillId="0" borderId="2" xfId="0" applyNumberFormat="1" applyBorder="1" applyAlignment="1">
      <alignment horizontal="right"/>
    </xf>
    <xf numFmtId="44" fontId="15" fillId="0" borderId="2" xfId="0" applyNumberFormat="1" applyFont="1" applyBorder="1"/>
    <xf numFmtId="44" fontId="16" fillId="0" borderId="2" xfId="0" applyNumberFormat="1" applyFont="1" applyBorder="1"/>
    <xf numFmtId="0" fontId="0" fillId="0" borderId="8" xfId="0" applyBorder="1"/>
    <xf numFmtId="44" fontId="18" fillId="0" borderId="5" xfId="0" applyNumberFormat="1" applyFont="1" applyBorder="1"/>
    <xf numFmtId="44" fontId="14" fillId="0" borderId="5" xfId="0" applyNumberFormat="1" applyFont="1" applyBorder="1"/>
    <xf numFmtId="41" fontId="0" fillId="0" borderId="8" xfId="0" applyNumberFormat="1" applyBorder="1"/>
    <xf numFmtId="44" fontId="0" fillId="0" borderId="5" xfId="0" applyNumberFormat="1" applyBorder="1" applyAlignment="1">
      <alignment horizontal="left" indent="1"/>
    </xf>
    <xf numFmtId="44" fontId="0" fillId="0" borderId="5" xfId="0" applyNumberFormat="1" applyBorder="1" applyAlignment="1">
      <alignment horizontal="right"/>
    </xf>
    <xf numFmtId="44" fontId="0" fillId="0" borderId="8" xfId="0" applyNumberFormat="1" applyBorder="1" applyAlignment="1">
      <alignment horizontal="right"/>
    </xf>
    <xf numFmtId="164" fontId="0" fillId="0" borderId="2" xfId="0" applyNumberFormat="1" applyBorder="1"/>
    <xf numFmtId="17" fontId="0" fillId="0" borderId="2" xfId="0" applyNumberFormat="1" applyBorder="1"/>
    <xf numFmtId="164" fontId="0" fillId="2" borderId="2" xfId="0" applyNumberFormat="1" applyFill="1" applyBorder="1"/>
    <xf numFmtId="44" fontId="0" fillId="2" borderId="2" xfId="0" applyNumberFormat="1" applyFill="1" applyBorder="1" applyAlignment="1">
      <alignment horizontal="right"/>
    </xf>
    <xf numFmtId="44" fontId="0" fillId="2" borderId="8" xfId="0" applyNumberFormat="1" applyFill="1" applyBorder="1" applyAlignment="1">
      <alignment horizontal="right"/>
    </xf>
    <xf numFmtId="44" fontId="0" fillId="2" borderId="5" xfId="0" applyNumberFormat="1" applyFill="1" applyBorder="1" applyAlignment="1">
      <alignment horizontal="right"/>
    </xf>
    <xf numFmtId="44" fontId="0" fillId="2" borderId="5" xfId="0" applyNumberFormat="1" applyFill="1" applyBorder="1" applyAlignment="1">
      <alignment horizontal="left" indent="1"/>
    </xf>
    <xf numFmtId="44" fontId="0" fillId="2" borderId="2" xfId="0" applyNumberFormat="1" applyFill="1" applyBorder="1"/>
    <xf numFmtId="44" fontId="15" fillId="2" borderId="2" xfId="0" applyNumberFormat="1" applyFont="1" applyFill="1" applyBorder="1"/>
    <xf numFmtId="41" fontId="0" fillId="2" borderId="8" xfId="0" applyNumberFormat="1" applyFill="1" applyBorder="1"/>
    <xf numFmtId="44" fontId="18" fillId="2" borderId="5" xfId="0" applyNumberFormat="1" applyFont="1" applyFill="1" applyBorder="1"/>
    <xf numFmtId="0" fontId="0" fillId="2" borderId="8" xfId="0" applyFill="1" applyBorder="1"/>
    <xf numFmtId="44" fontId="0" fillId="2" borderId="5" xfId="0" applyNumberFormat="1" applyFill="1" applyBorder="1"/>
    <xf numFmtId="44" fontId="0" fillId="2" borderId="8" xfId="0" applyNumberFormat="1" applyFill="1" applyBorder="1"/>
    <xf numFmtId="0" fontId="0" fillId="2" borderId="14" xfId="0" applyFill="1" applyBorder="1"/>
    <xf numFmtId="44" fontId="3" fillId="2" borderId="5" xfId="0" applyNumberFormat="1" applyFont="1" applyFill="1" applyBorder="1"/>
    <xf numFmtId="17" fontId="0" fillId="2" borderId="2" xfId="0" applyNumberFormat="1" applyFill="1" applyBorder="1"/>
    <xf numFmtId="44" fontId="16" fillId="2" borderId="2" xfId="0" applyNumberFormat="1" applyFont="1" applyFill="1" applyBorder="1"/>
    <xf numFmtId="44" fontId="14" fillId="2" borderId="5" xfId="0" applyNumberFormat="1" applyFont="1" applyFill="1" applyBorder="1"/>
    <xf numFmtId="44" fontId="9" fillId="0" borderId="5" xfId="0" applyNumberFormat="1" applyFont="1" applyBorder="1"/>
    <xf numFmtId="44" fontId="0" fillId="0" borderId="15" xfId="0" applyNumberFormat="1" applyBorder="1"/>
    <xf numFmtId="164" fontId="0" fillId="0" borderId="12" xfId="0" applyNumberFormat="1" applyBorder="1"/>
    <xf numFmtId="0" fontId="11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</cellXfs>
  <cellStyles count="122">
    <cellStyle name="Followed Hyperlink" xfId="68" builtinId="9" hidden="1"/>
    <cellStyle name="Followed Hyperlink" xfId="72" builtinId="9" hidden="1"/>
    <cellStyle name="Followed Hyperlink" xfId="76" builtinId="9" hidden="1"/>
    <cellStyle name="Followed Hyperlink" xfId="80" builtinId="9" hidden="1"/>
    <cellStyle name="Followed Hyperlink" xfId="84" builtinId="9" hidden="1"/>
    <cellStyle name="Followed Hyperlink" xfId="88" builtinId="9" hidden="1"/>
    <cellStyle name="Followed Hyperlink" xfId="92" builtinId="9" hidden="1"/>
    <cellStyle name="Followed Hyperlink" xfId="96" builtinId="9" hidden="1"/>
    <cellStyle name="Followed Hyperlink" xfId="100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7" builtinId="9" hidden="1"/>
    <cellStyle name="Followed Hyperlink" xfId="121" builtinId="9" hidden="1"/>
    <cellStyle name="Followed Hyperlink" xfId="119" builtinId="9" hidden="1"/>
    <cellStyle name="Followed Hyperlink" xfId="115" builtinId="9" hidden="1"/>
    <cellStyle name="Followed Hyperlink" xfId="112" builtinId="9" hidden="1"/>
    <cellStyle name="Followed Hyperlink" xfId="110" builtinId="9" hidden="1"/>
    <cellStyle name="Followed Hyperlink" xfId="108" builtinId="9" hidden="1"/>
    <cellStyle name="Followed Hyperlink" xfId="106" builtinId="9" hidden="1"/>
    <cellStyle name="Followed Hyperlink" xfId="104" builtinId="9" hidden="1"/>
    <cellStyle name="Followed Hyperlink" xfId="102" builtinId="9" hidden="1"/>
    <cellStyle name="Followed Hyperlink" xfId="98" builtinId="9" hidden="1"/>
    <cellStyle name="Followed Hyperlink" xfId="94" builtinId="9" hidden="1"/>
    <cellStyle name="Followed Hyperlink" xfId="90" builtinId="9" hidden="1"/>
    <cellStyle name="Followed Hyperlink" xfId="86" builtinId="9" hidden="1"/>
    <cellStyle name="Followed Hyperlink" xfId="82" builtinId="9" hidden="1"/>
    <cellStyle name="Followed Hyperlink" xfId="78" builtinId="9" hidden="1"/>
    <cellStyle name="Followed Hyperlink" xfId="74" builtinId="9" hidden="1"/>
    <cellStyle name="Followed Hyperlink" xfId="70" builtinId="9" hidden="1"/>
    <cellStyle name="Followed Hyperlink" xfId="66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4" builtinId="9" hidden="1"/>
    <cellStyle name="Followed Hyperlink" xfId="62" builtinId="9" hidden="1"/>
    <cellStyle name="Followed Hyperlink" xfId="54" builtinId="9" hidden="1"/>
    <cellStyle name="Followed Hyperlink" xfId="46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69" builtinId="8" hidden="1"/>
    <cellStyle name="Hyperlink" xfId="73" builtinId="8" hidden="1"/>
    <cellStyle name="Hyperlink" xfId="75" builtinId="8" hidden="1"/>
    <cellStyle name="Hyperlink" xfId="77" builtinId="8" hidden="1"/>
    <cellStyle name="Hyperlink" xfId="81" builtinId="8" hidden="1"/>
    <cellStyle name="Hyperlink" xfId="83" builtinId="8" hidden="1"/>
    <cellStyle name="Hyperlink" xfId="85" builtinId="8" hidden="1"/>
    <cellStyle name="Hyperlink" xfId="89" builtinId="8" hidden="1"/>
    <cellStyle name="Hyperlink" xfId="91" builtinId="8" hidden="1"/>
    <cellStyle name="Hyperlink" xfId="93" builtinId="8" hidden="1"/>
    <cellStyle name="Hyperlink" xfId="97" builtinId="8" hidden="1"/>
    <cellStyle name="Hyperlink" xfId="99" builtinId="8" hidden="1"/>
    <cellStyle name="Hyperlink" xfId="101" builtinId="8" hidden="1"/>
    <cellStyle name="Hyperlink" xfId="116" builtinId="8" hidden="1"/>
    <cellStyle name="Hyperlink" xfId="118" builtinId="8" hidden="1"/>
    <cellStyle name="Hyperlink" xfId="120" builtinId="8" hidden="1"/>
    <cellStyle name="Hyperlink" xfId="114" builtinId="8" hidden="1"/>
    <cellStyle name="Hyperlink" xfId="95" builtinId="8" hidden="1"/>
    <cellStyle name="Hyperlink" xfId="87" builtinId="8" hidden="1"/>
    <cellStyle name="Hyperlink" xfId="79" builtinId="8" hidden="1"/>
    <cellStyle name="Hyperlink" xfId="71" builtinId="8" hidden="1"/>
    <cellStyle name="Hyperlink" xfId="29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5" builtinId="8" hidden="1"/>
    <cellStyle name="Hyperlink" xfId="67" builtinId="8" hidden="1"/>
    <cellStyle name="Hyperlink" xfId="63" builtinId="8" hidden="1"/>
    <cellStyle name="Hyperlink" xfId="47" builtinId="8" hidden="1"/>
    <cellStyle name="Hyperlink" xfId="31" builtinId="8" hidden="1"/>
    <cellStyle name="Hyperlink" xfId="13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15" builtinId="8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51A2B-01B8-42C9-A2B7-BD0819BEA088}">
  <sheetPr>
    <pageSetUpPr fitToPage="1"/>
  </sheetPr>
  <dimension ref="B2:R21"/>
  <sheetViews>
    <sheetView zoomScale="80" zoomScaleNormal="80" workbookViewId="0">
      <selection activeCell="T8" sqref="T8"/>
    </sheetView>
  </sheetViews>
  <sheetFormatPr defaultColWidth="8.796875" defaultRowHeight="15.6" x14ac:dyDescent="0.3"/>
  <cols>
    <col min="3" max="3" width="12.796875" customWidth="1"/>
    <col min="4" max="4" width="13.69921875" customWidth="1"/>
    <col min="5" max="15" width="11.19921875" customWidth="1"/>
    <col min="16" max="16" width="13" customWidth="1"/>
    <col min="17" max="17" width="13.5" customWidth="1"/>
    <col min="18" max="18" width="13.69921875" customWidth="1"/>
  </cols>
  <sheetData>
    <row r="2" spans="2:18" x14ac:dyDescent="0.3">
      <c r="C2" s="132" t="s">
        <v>21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2:18" x14ac:dyDescent="0.3">
      <c r="C3" s="132" t="s">
        <v>15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R3" s="6"/>
    </row>
    <row r="4" spans="2:18" x14ac:dyDescent="0.3">
      <c r="B4" s="9" t="s">
        <v>15</v>
      </c>
      <c r="C4" s="14"/>
      <c r="Q4" s="6"/>
      <c r="R4" s="6"/>
    </row>
    <row r="5" spans="2:18" x14ac:dyDescent="0.3">
      <c r="Q5" s="6"/>
      <c r="R5" s="6"/>
    </row>
    <row r="6" spans="2:18" ht="16.2" thickBot="1" x14ac:dyDescent="0.35">
      <c r="C6" s="1" t="s">
        <v>0</v>
      </c>
      <c r="D6" s="131">
        <v>44197</v>
      </c>
      <c r="E6" s="131">
        <v>44228</v>
      </c>
      <c r="F6" s="131">
        <v>44256</v>
      </c>
      <c r="G6" s="131">
        <v>44287</v>
      </c>
      <c r="H6" s="131">
        <v>44317</v>
      </c>
      <c r="I6" s="131">
        <v>44348</v>
      </c>
      <c r="J6" s="131">
        <v>44378</v>
      </c>
      <c r="K6" s="131">
        <v>44409</v>
      </c>
      <c r="L6" s="131">
        <v>44440</v>
      </c>
      <c r="M6" s="131">
        <v>44470</v>
      </c>
      <c r="N6" s="131">
        <v>44501</v>
      </c>
      <c r="O6" s="131">
        <v>44531</v>
      </c>
      <c r="P6" s="40" t="s">
        <v>1</v>
      </c>
      <c r="Q6" s="6"/>
    </row>
    <row r="7" spans="2:18" ht="16.2" thickTop="1" x14ac:dyDescent="0.3">
      <c r="C7" s="19" t="s">
        <v>2</v>
      </c>
      <c r="D7" s="130">
        <v>550</v>
      </c>
      <c r="E7" s="17">
        <v>550</v>
      </c>
      <c r="F7" s="17">
        <v>550</v>
      </c>
      <c r="G7" s="17">
        <v>550</v>
      </c>
      <c r="H7" s="129">
        <v>550</v>
      </c>
      <c r="I7" s="129">
        <v>550</v>
      </c>
      <c r="J7" s="129">
        <v>550</v>
      </c>
      <c r="K7" s="129">
        <v>550</v>
      </c>
      <c r="L7" s="129">
        <v>550</v>
      </c>
      <c r="M7" s="129">
        <v>550</v>
      </c>
      <c r="N7" s="129">
        <v>550</v>
      </c>
      <c r="O7" s="129">
        <v>550</v>
      </c>
      <c r="P7" s="17">
        <f t="shared" ref="P7:P16" si="0">SUM(D7:O7)</f>
        <v>6600</v>
      </c>
      <c r="Q7" s="6"/>
    </row>
    <row r="8" spans="2:18" x14ac:dyDescent="0.3">
      <c r="C8" s="20" t="s">
        <v>3</v>
      </c>
      <c r="D8" s="18">
        <v>550</v>
      </c>
      <c r="E8" s="3">
        <v>550</v>
      </c>
      <c r="F8" s="3">
        <v>550</v>
      </c>
      <c r="G8" s="3">
        <v>550</v>
      </c>
      <c r="H8" s="15">
        <v>550</v>
      </c>
      <c r="I8" s="15">
        <v>550</v>
      </c>
      <c r="J8" s="15">
        <v>550</v>
      </c>
      <c r="K8" s="15">
        <v>550</v>
      </c>
      <c r="L8" s="15">
        <v>550</v>
      </c>
      <c r="M8" s="15">
        <v>550</v>
      </c>
      <c r="N8" s="15">
        <v>550</v>
      </c>
      <c r="O8" s="15">
        <v>550</v>
      </c>
      <c r="P8" s="3">
        <f t="shared" si="0"/>
        <v>6600</v>
      </c>
      <c r="Q8" s="6"/>
    </row>
    <row r="9" spans="2:18" x14ac:dyDescent="0.3">
      <c r="C9" s="20" t="s">
        <v>4</v>
      </c>
      <c r="D9" s="18">
        <v>575</v>
      </c>
      <c r="E9" s="3">
        <v>575</v>
      </c>
      <c r="F9" s="3">
        <v>575</v>
      </c>
      <c r="G9" s="3">
        <v>575</v>
      </c>
      <c r="H9" s="3">
        <v>575</v>
      </c>
      <c r="I9" s="3">
        <v>575</v>
      </c>
      <c r="J9" s="3">
        <v>575</v>
      </c>
      <c r="K9" s="3">
        <v>575</v>
      </c>
      <c r="L9" s="3">
        <v>575</v>
      </c>
      <c r="M9" s="3">
        <v>575</v>
      </c>
      <c r="N9" s="3">
        <v>575</v>
      </c>
      <c r="O9" s="3">
        <v>575</v>
      </c>
      <c r="P9" s="3">
        <f t="shared" si="0"/>
        <v>6900</v>
      </c>
      <c r="Q9" s="6"/>
    </row>
    <row r="10" spans="2:18" x14ac:dyDescent="0.3">
      <c r="C10" s="20" t="s">
        <v>5</v>
      </c>
      <c r="D10" s="18">
        <v>632</v>
      </c>
      <c r="E10" s="3">
        <v>632</v>
      </c>
      <c r="F10" s="3">
        <v>632</v>
      </c>
      <c r="G10" s="3">
        <v>672</v>
      </c>
      <c r="H10" s="15">
        <v>672</v>
      </c>
      <c r="I10" s="15">
        <v>672</v>
      </c>
      <c r="J10" s="15">
        <v>672</v>
      </c>
      <c r="K10" s="15">
        <v>672</v>
      </c>
      <c r="L10" s="15">
        <v>672</v>
      </c>
      <c r="M10" s="15">
        <v>672</v>
      </c>
      <c r="N10" s="15">
        <v>672</v>
      </c>
      <c r="O10" s="15">
        <v>672</v>
      </c>
      <c r="P10" s="3">
        <f t="shared" si="0"/>
        <v>7944</v>
      </c>
      <c r="Q10" s="6"/>
    </row>
    <row r="11" spans="2:18" x14ac:dyDescent="0.3">
      <c r="C11" s="20" t="s">
        <v>6</v>
      </c>
      <c r="D11" s="18">
        <v>650</v>
      </c>
      <c r="E11" s="3">
        <v>650</v>
      </c>
      <c r="F11" s="3">
        <v>650</v>
      </c>
      <c r="G11" s="3">
        <v>650</v>
      </c>
      <c r="H11" s="15">
        <v>650</v>
      </c>
      <c r="I11" s="15">
        <v>650</v>
      </c>
      <c r="J11" s="15">
        <v>650</v>
      </c>
      <c r="K11" s="15">
        <v>650</v>
      </c>
      <c r="L11" s="15">
        <v>650</v>
      </c>
      <c r="M11" s="15">
        <v>650</v>
      </c>
      <c r="N11" s="15">
        <v>650</v>
      </c>
      <c r="O11" s="15">
        <v>650</v>
      </c>
      <c r="P11" s="3">
        <f t="shared" si="0"/>
        <v>7800</v>
      </c>
      <c r="Q11" s="6"/>
    </row>
    <row r="12" spans="2:18" x14ac:dyDescent="0.3">
      <c r="C12" s="20" t="s">
        <v>7</v>
      </c>
      <c r="D12" s="18">
        <v>525</v>
      </c>
      <c r="E12" s="3">
        <v>525</v>
      </c>
      <c r="F12" s="3">
        <v>525</v>
      </c>
      <c r="G12" s="3">
        <v>525</v>
      </c>
      <c r="H12" s="15">
        <v>525</v>
      </c>
      <c r="I12" s="15">
        <v>525</v>
      </c>
      <c r="J12" s="15">
        <v>525</v>
      </c>
      <c r="K12" s="15">
        <v>525</v>
      </c>
      <c r="L12" s="15">
        <v>525</v>
      </c>
      <c r="M12" s="15">
        <v>525</v>
      </c>
      <c r="N12" s="15">
        <v>525</v>
      </c>
      <c r="O12" s="15">
        <v>525</v>
      </c>
      <c r="P12" s="3">
        <f t="shared" si="0"/>
        <v>6300</v>
      </c>
      <c r="Q12" s="6"/>
    </row>
    <row r="13" spans="2:18" x14ac:dyDescent="0.3">
      <c r="C13" s="20" t="s">
        <v>8</v>
      </c>
      <c r="D13" s="18">
        <v>550</v>
      </c>
      <c r="E13" s="3">
        <v>550</v>
      </c>
      <c r="F13" s="3">
        <v>550</v>
      </c>
      <c r="G13" s="3">
        <v>550</v>
      </c>
      <c r="H13" s="15">
        <v>550</v>
      </c>
      <c r="I13" s="15">
        <v>550</v>
      </c>
      <c r="J13" s="15">
        <v>550</v>
      </c>
      <c r="K13" s="15">
        <v>550</v>
      </c>
      <c r="L13" s="15">
        <v>550</v>
      </c>
      <c r="M13" s="15"/>
      <c r="N13" s="15"/>
      <c r="O13" s="15"/>
      <c r="P13" s="3">
        <f t="shared" si="0"/>
        <v>4950</v>
      </c>
      <c r="Q13" s="6"/>
    </row>
    <row r="14" spans="2:18" x14ac:dyDescent="0.3">
      <c r="C14" s="20" t="s">
        <v>9</v>
      </c>
      <c r="D14" s="18">
        <v>575</v>
      </c>
      <c r="E14" s="3">
        <v>275</v>
      </c>
      <c r="F14" s="3">
        <v>600</v>
      </c>
      <c r="G14" s="3">
        <v>600</v>
      </c>
      <c r="H14" s="3">
        <v>600</v>
      </c>
      <c r="I14" s="15">
        <v>575</v>
      </c>
      <c r="J14" s="15">
        <v>575</v>
      </c>
      <c r="K14" s="15">
        <v>575</v>
      </c>
      <c r="L14" s="15">
        <v>575</v>
      </c>
      <c r="M14" s="15">
        <v>575</v>
      </c>
      <c r="N14" s="15">
        <v>575</v>
      </c>
      <c r="O14" s="15">
        <v>575</v>
      </c>
      <c r="P14" s="3">
        <f t="shared" si="0"/>
        <v>6675</v>
      </c>
      <c r="Q14" s="6"/>
    </row>
    <row r="15" spans="2:18" x14ac:dyDescent="0.3">
      <c r="C15" s="20" t="s">
        <v>10</v>
      </c>
      <c r="D15" s="18">
        <v>575</v>
      </c>
      <c r="E15" s="3">
        <v>575</v>
      </c>
      <c r="F15" s="3">
        <v>575</v>
      </c>
      <c r="G15" s="3">
        <v>575</v>
      </c>
      <c r="H15" s="3">
        <v>575</v>
      </c>
      <c r="I15" s="3">
        <v>575</v>
      </c>
      <c r="J15" s="3">
        <v>575</v>
      </c>
      <c r="K15" s="3">
        <v>575</v>
      </c>
      <c r="L15" s="15">
        <v>675</v>
      </c>
      <c r="M15" s="15">
        <v>675</v>
      </c>
      <c r="N15" s="15">
        <v>675</v>
      </c>
      <c r="O15" s="15">
        <v>675</v>
      </c>
      <c r="P15" s="3">
        <f t="shared" si="0"/>
        <v>7300</v>
      </c>
      <c r="Q15" s="6"/>
    </row>
    <row r="16" spans="2:18" x14ac:dyDescent="0.3">
      <c r="C16" s="20" t="s">
        <v>11</v>
      </c>
      <c r="D16" s="18">
        <v>525</v>
      </c>
      <c r="E16" s="3">
        <v>525</v>
      </c>
      <c r="F16" s="3">
        <v>525</v>
      </c>
      <c r="G16" s="3">
        <v>525</v>
      </c>
      <c r="H16" s="15">
        <v>525</v>
      </c>
      <c r="I16" s="15">
        <v>525</v>
      </c>
      <c r="J16" s="15">
        <v>525</v>
      </c>
      <c r="K16" s="15">
        <v>525</v>
      </c>
      <c r="L16" s="15">
        <v>525</v>
      </c>
      <c r="M16" s="15">
        <v>525</v>
      </c>
      <c r="N16" s="15">
        <v>525</v>
      </c>
      <c r="O16" s="15">
        <v>525</v>
      </c>
      <c r="P16" s="3">
        <f t="shared" si="0"/>
        <v>6300</v>
      </c>
      <c r="Q16" s="6"/>
    </row>
    <row r="17" spans="3:18" ht="16.2" thickBot="1" x14ac:dyDescent="0.35">
      <c r="C17" s="21" t="s">
        <v>12</v>
      </c>
      <c r="D17" s="22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>
        <f>SUM(D17:O17)</f>
        <v>0</v>
      </c>
      <c r="Q17" s="6"/>
    </row>
    <row r="18" spans="3:18" ht="17.399999999999999" x14ac:dyDescent="0.45">
      <c r="D18" s="4">
        <f t="shared" ref="D18:O18" si="1">SUM(D7:D17)</f>
        <v>5707</v>
      </c>
      <c r="E18" s="4">
        <f t="shared" si="1"/>
        <v>5407</v>
      </c>
      <c r="F18" s="4">
        <f t="shared" si="1"/>
        <v>5732</v>
      </c>
      <c r="G18" s="4">
        <f t="shared" si="1"/>
        <v>5772</v>
      </c>
      <c r="H18" s="4">
        <f t="shared" si="1"/>
        <v>5772</v>
      </c>
      <c r="I18" s="4">
        <f t="shared" si="1"/>
        <v>5747</v>
      </c>
      <c r="J18" s="4">
        <f t="shared" si="1"/>
        <v>5747</v>
      </c>
      <c r="K18" s="4">
        <f t="shared" si="1"/>
        <v>5747</v>
      </c>
      <c r="L18" s="4">
        <f t="shared" si="1"/>
        <v>5847</v>
      </c>
      <c r="M18" s="4">
        <f t="shared" si="1"/>
        <v>5297</v>
      </c>
      <c r="N18" s="4">
        <f t="shared" si="1"/>
        <v>5297</v>
      </c>
      <c r="O18" s="4">
        <f t="shared" si="1"/>
        <v>5297</v>
      </c>
      <c r="P18" s="7">
        <f>SUM(D18:O18)</f>
        <v>67369</v>
      </c>
      <c r="Q18" s="6"/>
    </row>
    <row r="21" spans="3:18" x14ac:dyDescent="0.3">
      <c r="R21" s="6"/>
    </row>
  </sheetData>
  <mergeCells count="2">
    <mergeCell ref="C2:P2"/>
    <mergeCell ref="C3:P3"/>
  </mergeCells>
  <pageMargins left="0.7" right="0.7" top="0.75" bottom="0.75" header="0.3" footer="0.3"/>
  <pageSetup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47"/>
  <sheetViews>
    <sheetView zoomScale="80" zoomScaleNormal="80" zoomScalePageLayoutView="125" workbookViewId="0">
      <selection activeCell="G39" sqref="G39"/>
    </sheetView>
  </sheetViews>
  <sheetFormatPr defaultColWidth="11" defaultRowHeight="15.6" x14ac:dyDescent="0.3"/>
  <cols>
    <col min="3" max="3" width="7.69921875" customWidth="1"/>
    <col min="4" max="4" width="14" customWidth="1"/>
    <col min="5" max="16" width="12" customWidth="1"/>
    <col min="17" max="18" width="13.19921875" customWidth="1"/>
    <col min="21" max="24" width="12" customWidth="1"/>
  </cols>
  <sheetData>
    <row r="1" spans="2:24" x14ac:dyDescent="0.3">
      <c r="R1" s="6"/>
    </row>
    <row r="2" spans="2:24" x14ac:dyDescent="0.3">
      <c r="R2" s="6"/>
    </row>
    <row r="3" spans="2:24" x14ac:dyDescent="0.3">
      <c r="C3" s="132" t="s">
        <v>21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R3" s="6"/>
    </row>
    <row r="4" spans="2:24" x14ac:dyDescent="0.3">
      <c r="C4" s="132" t="s">
        <v>88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R4" s="6"/>
    </row>
    <row r="5" spans="2:24" x14ac:dyDescent="0.3">
      <c r="B5" s="9" t="s">
        <v>88</v>
      </c>
      <c r="C5" s="14"/>
      <c r="D5" s="14"/>
      <c r="R5" s="6"/>
    </row>
    <row r="6" spans="2:24" x14ac:dyDescent="0.3">
      <c r="R6" s="6"/>
    </row>
    <row r="7" spans="2:24" ht="16.2" thickBot="1" x14ac:dyDescent="0.35">
      <c r="D7" s="1" t="s">
        <v>0</v>
      </c>
      <c r="E7" s="5">
        <v>44562</v>
      </c>
      <c r="F7" s="5">
        <v>44593</v>
      </c>
      <c r="G7" s="5">
        <v>44621</v>
      </c>
      <c r="H7" s="5">
        <v>44652</v>
      </c>
      <c r="I7" s="5">
        <v>44682</v>
      </c>
      <c r="J7" s="5">
        <v>44713</v>
      </c>
      <c r="K7" s="5">
        <v>44743</v>
      </c>
      <c r="L7" s="5">
        <v>44774</v>
      </c>
      <c r="M7" s="5">
        <v>44805</v>
      </c>
      <c r="N7" s="5">
        <v>44835</v>
      </c>
      <c r="O7" s="5">
        <v>44866</v>
      </c>
      <c r="P7" s="5">
        <v>44896</v>
      </c>
      <c r="Q7" t="s">
        <v>1</v>
      </c>
      <c r="R7" s="6"/>
      <c r="V7" s="10"/>
      <c r="W7" s="10"/>
      <c r="X7" s="10"/>
    </row>
    <row r="8" spans="2:24" x14ac:dyDescent="0.3">
      <c r="D8" s="19" t="s">
        <v>2</v>
      </c>
      <c r="E8" s="18">
        <v>550</v>
      </c>
      <c r="F8" s="3">
        <v>550</v>
      </c>
      <c r="G8" s="3">
        <v>550</v>
      </c>
      <c r="H8" s="3">
        <v>550</v>
      </c>
      <c r="I8" s="15">
        <v>550</v>
      </c>
      <c r="J8" s="15">
        <v>550</v>
      </c>
      <c r="K8" s="15">
        <v>550</v>
      </c>
      <c r="L8" s="15">
        <v>550</v>
      </c>
      <c r="M8" s="15">
        <v>550</v>
      </c>
      <c r="N8" s="15">
        <v>550</v>
      </c>
      <c r="O8" s="15">
        <v>550</v>
      </c>
      <c r="P8" s="15">
        <v>550</v>
      </c>
      <c r="Q8" s="3">
        <f t="shared" ref="Q8:Q17" si="0">SUM(E8:P8)</f>
        <v>6600</v>
      </c>
      <c r="T8" s="2"/>
      <c r="U8" s="2"/>
      <c r="V8" s="2"/>
      <c r="W8" s="2"/>
    </row>
    <row r="9" spans="2:24" x14ac:dyDescent="0.3">
      <c r="D9" s="20" t="s">
        <v>3</v>
      </c>
      <c r="E9" s="18">
        <v>550</v>
      </c>
      <c r="F9" s="3">
        <v>550</v>
      </c>
      <c r="G9" s="3">
        <v>550</v>
      </c>
      <c r="H9" s="3">
        <v>550</v>
      </c>
      <c r="I9" s="15">
        <v>550</v>
      </c>
      <c r="J9" s="15">
        <v>550</v>
      </c>
      <c r="K9" s="15">
        <v>550</v>
      </c>
      <c r="L9" s="15">
        <v>550</v>
      </c>
      <c r="M9" s="15">
        <v>550</v>
      </c>
      <c r="N9" s="15">
        <v>550</v>
      </c>
      <c r="O9" s="15">
        <v>550</v>
      </c>
      <c r="P9" s="15">
        <v>550</v>
      </c>
      <c r="Q9" s="3">
        <f t="shared" si="0"/>
        <v>6600</v>
      </c>
      <c r="T9" s="2"/>
      <c r="U9" s="2"/>
      <c r="V9" s="2"/>
      <c r="W9" s="2"/>
    </row>
    <row r="10" spans="2:24" x14ac:dyDescent="0.3">
      <c r="D10" s="20" t="s">
        <v>4</v>
      </c>
      <c r="E10" s="18">
        <v>575</v>
      </c>
      <c r="F10" s="18">
        <v>575</v>
      </c>
      <c r="G10" s="18">
        <v>575</v>
      </c>
      <c r="H10" s="18">
        <v>575</v>
      </c>
      <c r="I10" s="18">
        <v>575</v>
      </c>
      <c r="J10" s="3">
        <v>575</v>
      </c>
      <c r="K10" s="3">
        <v>575</v>
      </c>
      <c r="L10" s="3">
        <v>575</v>
      </c>
      <c r="M10" s="3">
        <v>575</v>
      </c>
      <c r="N10" s="3">
        <v>575</v>
      </c>
      <c r="O10" s="3">
        <v>575</v>
      </c>
      <c r="P10" s="3">
        <v>575</v>
      </c>
      <c r="Q10" s="3">
        <f t="shared" si="0"/>
        <v>6900</v>
      </c>
      <c r="T10" s="2"/>
      <c r="U10" s="2"/>
      <c r="V10" s="2"/>
      <c r="W10" s="2"/>
    </row>
    <row r="11" spans="2:24" x14ac:dyDescent="0.3">
      <c r="D11" s="20" t="s">
        <v>5</v>
      </c>
      <c r="E11" s="18">
        <v>672</v>
      </c>
      <c r="F11" s="3">
        <v>672</v>
      </c>
      <c r="G11" s="3">
        <v>672</v>
      </c>
      <c r="H11" s="3">
        <v>672</v>
      </c>
      <c r="I11" s="3">
        <v>672</v>
      </c>
      <c r="J11" s="3">
        <v>672</v>
      </c>
      <c r="K11" s="3">
        <v>675</v>
      </c>
      <c r="L11" s="3">
        <v>675</v>
      </c>
      <c r="M11" s="3">
        <v>675</v>
      </c>
      <c r="N11" s="3">
        <v>675</v>
      </c>
      <c r="O11" s="3">
        <v>575</v>
      </c>
      <c r="P11" s="3">
        <v>575</v>
      </c>
      <c r="Q11" s="3">
        <f t="shared" si="0"/>
        <v>7882</v>
      </c>
      <c r="T11" s="2"/>
      <c r="U11" s="2"/>
      <c r="V11" s="2"/>
      <c r="W11" s="2"/>
    </row>
    <row r="12" spans="2:24" x14ac:dyDescent="0.3">
      <c r="D12" s="20" t="s">
        <v>6</v>
      </c>
      <c r="E12" s="18">
        <v>650</v>
      </c>
      <c r="F12" s="3">
        <v>650</v>
      </c>
      <c r="G12" s="3">
        <v>650</v>
      </c>
      <c r="H12" s="3">
        <v>650</v>
      </c>
      <c r="I12" s="15">
        <v>650</v>
      </c>
      <c r="J12" s="15">
        <v>650</v>
      </c>
      <c r="K12" s="15">
        <v>650</v>
      </c>
      <c r="L12" s="15">
        <v>650</v>
      </c>
      <c r="M12" s="15">
        <v>650</v>
      </c>
      <c r="N12" s="15">
        <v>650</v>
      </c>
      <c r="O12" s="15">
        <v>650</v>
      </c>
      <c r="P12" s="15">
        <v>650</v>
      </c>
      <c r="Q12" s="3">
        <f t="shared" si="0"/>
        <v>7800</v>
      </c>
      <c r="T12" s="2"/>
      <c r="U12" s="2"/>
      <c r="V12" s="2"/>
      <c r="W12" s="2"/>
    </row>
    <row r="13" spans="2:24" x14ac:dyDescent="0.3">
      <c r="D13" s="20" t="s">
        <v>7</v>
      </c>
      <c r="E13" s="18">
        <v>0</v>
      </c>
      <c r="F13" s="3">
        <v>0</v>
      </c>
      <c r="G13" s="3">
        <v>0</v>
      </c>
      <c r="H13" s="18">
        <v>575</v>
      </c>
      <c r="I13" s="18">
        <v>575</v>
      </c>
      <c r="J13" s="18">
        <v>575</v>
      </c>
      <c r="K13" s="18">
        <v>575</v>
      </c>
      <c r="L13" s="18">
        <v>575</v>
      </c>
      <c r="M13" s="18">
        <v>575</v>
      </c>
      <c r="N13" s="18">
        <v>575</v>
      </c>
      <c r="O13" s="3">
        <v>575</v>
      </c>
      <c r="P13" s="3">
        <v>575</v>
      </c>
      <c r="Q13" s="3">
        <f t="shared" si="0"/>
        <v>5175</v>
      </c>
      <c r="T13" s="2"/>
      <c r="U13" s="2"/>
      <c r="V13" s="2"/>
      <c r="W13" s="2"/>
    </row>
    <row r="14" spans="2:24" x14ac:dyDescent="0.3">
      <c r="D14" s="20" t="s">
        <v>8</v>
      </c>
      <c r="E14" s="18">
        <v>575</v>
      </c>
      <c r="F14" s="18">
        <v>575</v>
      </c>
      <c r="G14" s="18">
        <v>575</v>
      </c>
      <c r="H14" s="18">
        <v>575</v>
      </c>
      <c r="I14" s="18">
        <v>575</v>
      </c>
      <c r="J14" s="18">
        <v>575</v>
      </c>
      <c r="K14" s="18">
        <v>575</v>
      </c>
      <c r="L14" s="18">
        <v>575</v>
      </c>
      <c r="M14" s="18">
        <v>575</v>
      </c>
      <c r="N14" s="18">
        <v>575</v>
      </c>
      <c r="O14" s="3">
        <v>575</v>
      </c>
      <c r="P14" s="3">
        <v>575</v>
      </c>
      <c r="Q14" s="3">
        <f t="shared" si="0"/>
        <v>6900</v>
      </c>
      <c r="T14" s="2"/>
      <c r="U14" s="2"/>
      <c r="V14" s="2"/>
      <c r="W14" s="2"/>
    </row>
    <row r="15" spans="2:24" x14ac:dyDescent="0.3">
      <c r="D15" s="20" t="s">
        <v>9</v>
      </c>
      <c r="E15" s="18">
        <v>575</v>
      </c>
      <c r="F15" s="18">
        <v>575</v>
      </c>
      <c r="G15" s="18">
        <v>575</v>
      </c>
      <c r="H15" s="18">
        <v>575</v>
      </c>
      <c r="I15" s="18">
        <v>575</v>
      </c>
      <c r="J15" s="18">
        <v>575</v>
      </c>
      <c r="K15" s="18">
        <v>575</v>
      </c>
      <c r="L15" s="18">
        <v>575</v>
      </c>
      <c r="M15" s="18">
        <v>575</v>
      </c>
      <c r="N15" s="18">
        <v>575</v>
      </c>
      <c r="O15" s="3">
        <v>575</v>
      </c>
      <c r="P15" s="3">
        <v>575</v>
      </c>
      <c r="Q15" s="3">
        <f t="shared" si="0"/>
        <v>6900</v>
      </c>
      <c r="T15" s="2"/>
      <c r="U15" s="2"/>
      <c r="V15" s="2"/>
      <c r="W15" s="2"/>
    </row>
    <row r="16" spans="2:24" x14ac:dyDescent="0.3">
      <c r="D16" s="20" t="s">
        <v>10</v>
      </c>
      <c r="E16" s="18">
        <v>675</v>
      </c>
      <c r="F16" s="18">
        <v>675</v>
      </c>
      <c r="G16" s="18">
        <v>675</v>
      </c>
      <c r="H16" s="18">
        <v>675</v>
      </c>
      <c r="I16" s="18">
        <v>675</v>
      </c>
      <c r="J16" s="18">
        <v>675</v>
      </c>
      <c r="K16" s="18">
        <v>675</v>
      </c>
      <c r="L16" s="18">
        <v>675</v>
      </c>
      <c r="M16" s="18">
        <v>675</v>
      </c>
      <c r="N16" s="18">
        <v>675</v>
      </c>
      <c r="O16" s="3">
        <v>675</v>
      </c>
      <c r="P16" s="3">
        <v>675</v>
      </c>
      <c r="Q16" s="3">
        <f t="shared" si="0"/>
        <v>8100</v>
      </c>
      <c r="T16" s="2"/>
      <c r="U16" s="2"/>
      <c r="V16" s="2"/>
      <c r="W16" s="2"/>
    </row>
    <row r="17" spans="3:24" x14ac:dyDescent="0.3">
      <c r="D17" s="20" t="s">
        <v>11</v>
      </c>
      <c r="E17" s="18">
        <v>525</v>
      </c>
      <c r="F17" s="3">
        <v>525</v>
      </c>
      <c r="G17" s="3">
        <v>525</v>
      </c>
      <c r="H17" s="3">
        <v>525</v>
      </c>
      <c r="I17" s="15">
        <v>525</v>
      </c>
      <c r="J17" s="15">
        <v>525</v>
      </c>
      <c r="K17" s="15">
        <v>525</v>
      </c>
      <c r="L17" s="15">
        <v>525</v>
      </c>
      <c r="M17" s="15">
        <v>525</v>
      </c>
      <c r="N17" s="15">
        <v>525</v>
      </c>
      <c r="O17" s="15">
        <v>525</v>
      </c>
      <c r="P17" s="15">
        <v>525</v>
      </c>
      <c r="Q17" s="3">
        <f t="shared" si="0"/>
        <v>6300</v>
      </c>
      <c r="T17" s="2"/>
      <c r="U17" s="2"/>
      <c r="V17" s="2"/>
      <c r="W17" s="2"/>
    </row>
    <row r="18" spans="3:24" ht="16.2" thickBot="1" x14ac:dyDescent="0.35">
      <c r="D18" s="21" t="s">
        <v>12</v>
      </c>
      <c r="E18" s="22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>
        <f>SUM(E18:P18)</f>
        <v>0</v>
      </c>
      <c r="R18" s="6"/>
      <c r="U18" s="2"/>
      <c r="V18" s="2"/>
      <c r="W18" s="2"/>
      <c r="X18" s="2"/>
    </row>
    <row r="19" spans="3:24" ht="17.399999999999999" x14ac:dyDescent="0.45">
      <c r="E19" s="4">
        <f t="shared" ref="E19:P19" si="1">SUM(E8:E18)</f>
        <v>5347</v>
      </c>
      <c r="F19" s="4">
        <f t="shared" si="1"/>
        <v>5347</v>
      </c>
      <c r="G19" s="4">
        <f t="shared" si="1"/>
        <v>5347</v>
      </c>
      <c r="H19" s="4">
        <f t="shared" si="1"/>
        <v>5922</v>
      </c>
      <c r="I19" s="4">
        <f t="shared" si="1"/>
        <v>5922</v>
      </c>
      <c r="J19" s="4">
        <f t="shared" si="1"/>
        <v>5922</v>
      </c>
      <c r="K19" s="4">
        <f t="shared" si="1"/>
        <v>5925</v>
      </c>
      <c r="L19" s="4">
        <f t="shared" si="1"/>
        <v>5925</v>
      </c>
      <c r="M19" s="4">
        <f t="shared" si="1"/>
        <v>5925</v>
      </c>
      <c r="N19" s="4">
        <f t="shared" si="1"/>
        <v>5925</v>
      </c>
      <c r="O19" s="4">
        <f t="shared" si="1"/>
        <v>5825</v>
      </c>
      <c r="P19" s="4">
        <f t="shared" si="1"/>
        <v>5825</v>
      </c>
      <c r="Q19" s="7">
        <f>SUM(E19:P19)</f>
        <v>69157</v>
      </c>
      <c r="R19" s="6"/>
      <c r="U19" s="2"/>
    </row>
    <row r="20" spans="3:24" ht="17.399999999999999" x14ac:dyDescent="0.45">
      <c r="R20" s="6"/>
      <c r="U20" s="4"/>
      <c r="V20" s="7"/>
      <c r="W20" s="7"/>
      <c r="X20" s="7"/>
    </row>
    <row r="21" spans="3:24" ht="17.399999999999999" x14ac:dyDescent="0.45">
      <c r="C21" s="14"/>
      <c r="I21" s="7"/>
      <c r="J21" s="7"/>
      <c r="K21" s="7"/>
      <c r="L21" s="7"/>
      <c r="M21" s="7"/>
      <c r="N21" s="7"/>
      <c r="O21" s="7"/>
      <c r="P21" s="7"/>
      <c r="R21" s="26"/>
    </row>
    <row r="22" spans="3:24" ht="17.399999999999999" x14ac:dyDescent="0.45">
      <c r="R22" s="6"/>
      <c r="V22" s="7"/>
      <c r="W22" s="7"/>
      <c r="X22" s="7"/>
    </row>
    <row r="23" spans="3:24" ht="17.399999999999999" x14ac:dyDescent="0.45">
      <c r="Q23" s="6"/>
      <c r="R23" s="27"/>
    </row>
    <row r="25" spans="3:24" x14ac:dyDescent="0.3">
      <c r="D25" s="11" t="s">
        <v>14</v>
      </c>
      <c r="J25" s="11" t="s">
        <v>18</v>
      </c>
      <c r="R25" s="6"/>
    </row>
    <row r="26" spans="3:24" x14ac:dyDescent="0.3">
      <c r="E26" s="1" t="s">
        <v>0</v>
      </c>
      <c r="F26" s="12" t="s">
        <v>13</v>
      </c>
      <c r="G26" s="12" t="s">
        <v>14</v>
      </c>
      <c r="K26" s="1" t="s">
        <v>0</v>
      </c>
      <c r="L26" s="12" t="s">
        <v>13</v>
      </c>
      <c r="M26" s="12" t="s">
        <v>14</v>
      </c>
      <c r="P26" s="3"/>
      <c r="R26" s="6"/>
    </row>
    <row r="27" spans="3:24" x14ac:dyDescent="0.3">
      <c r="E27" s="13" t="s">
        <v>2</v>
      </c>
      <c r="F27" s="3">
        <v>550</v>
      </c>
      <c r="G27" s="18">
        <v>575</v>
      </c>
      <c r="K27" s="13" t="s">
        <v>2</v>
      </c>
      <c r="L27" s="3">
        <v>550</v>
      </c>
      <c r="M27" s="18">
        <v>600</v>
      </c>
      <c r="R27" s="6"/>
    </row>
    <row r="28" spans="3:24" x14ac:dyDescent="0.3">
      <c r="E28" s="13" t="s">
        <v>3</v>
      </c>
      <c r="F28" s="18">
        <v>575</v>
      </c>
      <c r="G28" s="18">
        <v>575</v>
      </c>
      <c r="K28" s="13" t="s">
        <v>3</v>
      </c>
      <c r="L28" s="18">
        <v>575</v>
      </c>
      <c r="M28" s="18">
        <v>600</v>
      </c>
      <c r="R28" s="6"/>
    </row>
    <row r="29" spans="3:24" x14ac:dyDescent="0.3">
      <c r="E29" s="13" t="s">
        <v>4</v>
      </c>
      <c r="F29" s="18">
        <v>575</v>
      </c>
      <c r="G29" s="18">
        <v>575</v>
      </c>
      <c r="H29" s="12" t="s">
        <v>17</v>
      </c>
      <c r="K29" s="13" t="s">
        <v>4</v>
      </c>
      <c r="L29" s="18">
        <v>575</v>
      </c>
      <c r="M29" s="18">
        <v>600</v>
      </c>
      <c r="N29" s="12" t="s">
        <v>19</v>
      </c>
      <c r="R29" s="6"/>
    </row>
    <row r="30" spans="3:24" x14ac:dyDescent="0.3">
      <c r="E30" s="13" t="s">
        <v>5</v>
      </c>
      <c r="F30" s="3">
        <v>675</v>
      </c>
      <c r="G30" s="3">
        <v>675</v>
      </c>
      <c r="K30" s="13" t="s">
        <v>5</v>
      </c>
      <c r="L30" s="3">
        <v>675</v>
      </c>
      <c r="M30" s="18">
        <v>600</v>
      </c>
      <c r="R30" s="6"/>
    </row>
    <row r="31" spans="3:24" x14ac:dyDescent="0.3">
      <c r="E31" s="13" t="s">
        <v>6</v>
      </c>
      <c r="F31" s="3">
        <v>650</v>
      </c>
      <c r="G31" s="3">
        <v>650</v>
      </c>
      <c r="K31" s="13" t="s">
        <v>6</v>
      </c>
      <c r="L31" s="3">
        <v>650</v>
      </c>
      <c r="M31" s="3">
        <v>675</v>
      </c>
      <c r="O31" s="6"/>
    </row>
    <row r="32" spans="3:24" x14ac:dyDescent="0.3">
      <c r="E32" s="13" t="s">
        <v>7</v>
      </c>
      <c r="F32" s="18">
        <v>575</v>
      </c>
      <c r="G32" s="18">
        <v>575</v>
      </c>
      <c r="K32" s="13" t="s">
        <v>7</v>
      </c>
      <c r="L32" s="18">
        <v>575</v>
      </c>
      <c r="M32" s="18">
        <v>600</v>
      </c>
      <c r="O32" s="6"/>
    </row>
    <row r="33" spans="5:18" x14ac:dyDescent="0.3">
      <c r="E33" s="13" t="s">
        <v>8</v>
      </c>
      <c r="F33" s="18">
        <v>575</v>
      </c>
      <c r="G33" s="3">
        <v>575</v>
      </c>
      <c r="K33" s="13" t="s">
        <v>8</v>
      </c>
      <c r="L33" s="18">
        <v>575</v>
      </c>
      <c r="M33" s="18">
        <v>600</v>
      </c>
      <c r="O33" s="6"/>
    </row>
    <row r="34" spans="5:18" x14ac:dyDescent="0.3">
      <c r="E34" s="13" t="s">
        <v>9</v>
      </c>
      <c r="F34" s="18">
        <v>575</v>
      </c>
      <c r="G34" s="18">
        <v>575</v>
      </c>
      <c r="K34" s="13" t="s">
        <v>9</v>
      </c>
      <c r="L34" s="18">
        <v>575</v>
      </c>
      <c r="M34" s="18">
        <v>600</v>
      </c>
      <c r="O34" s="6"/>
    </row>
    <row r="35" spans="5:18" x14ac:dyDescent="0.3">
      <c r="E35" s="13" t="s">
        <v>10</v>
      </c>
      <c r="F35" s="3">
        <v>675</v>
      </c>
      <c r="G35" s="3">
        <v>675</v>
      </c>
      <c r="H35" s="12" t="s">
        <v>17</v>
      </c>
      <c r="K35" s="13" t="s">
        <v>10</v>
      </c>
      <c r="L35" s="3">
        <v>675</v>
      </c>
      <c r="M35" s="18">
        <v>600</v>
      </c>
      <c r="N35" s="12" t="s">
        <v>19</v>
      </c>
      <c r="O35" s="6"/>
    </row>
    <row r="36" spans="5:18" x14ac:dyDescent="0.3">
      <c r="E36" s="13" t="s">
        <v>11</v>
      </c>
      <c r="F36" s="3">
        <v>525</v>
      </c>
      <c r="G36" s="18">
        <v>575</v>
      </c>
      <c r="K36" s="13" t="s">
        <v>11</v>
      </c>
      <c r="L36" s="3">
        <v>525</v>
      </c>
      <c r="M36" s="18">
        <v>600</v>
      </c>
      <c r="O36" s="6"/>
    </row>
    <row r="37" spans="5:18" x14ac:dyDescent="0.3">
      <c r="E37" s="13" t="s">
        <v>12</v>
      </c>
      <c r="F37" s="3"/>
      <c r="G37" s="3">
        <v>775</v>
      </c>
      <c r="K37" s="13" t="s">
        <v>12</v>
      </c>
      <c r="L37" s="3"/>
      <c r="M37" s="3">
        <v>810</v>
      </c>
      <c r="O37" s="6"/>
    </row>
    <row r="38" spans="5:18" ht="16.2" thickBot="1" x14ac:dyDescent="0.35">
      <c r="E38" s="24"/>
      <c r="F38" s="24"/>
      <c r="G38" s="24"/>
      <c r="K38" s="24"/>
      <c r="L38" s="24"/>
      <c r="M38" s="24"/>
      <c r="O38" s="6"/>
    </row>
    <row r="39" spans="5:18" ht="16.2" thickTop="1" x14ac:dyDescent="0.3">
      <c r="E39" s="23" t="s">
        <v>1</v>
      </c>
      <c r="F39" s="17">
        <f>SUM(F27:F38)</f>
        <v>5950</v>
      </c>
      <c r="G39" s="17">
        <f>SUM(G27:G38)</f>
        <v>6800</v>
      </c>
      <c r="K39" s="23" t="s">
        <v>1</v>
      </c>
      <c r="L39" s="17">
        <f>SUM(L27:L38)</f>
        <v>5950</v>
      </c>
      <c r="M39" s="17">
        <f>SUM(M27:M38)</f>
        <v>6885</v>
      </c>
      <c r="O39" s="6"/>
    </row>
    <row r="40" spans="5:18" ht="16.2" thickBot="1" x14ac:dyDescent="0.35">
      <c r="E40" s="24"/>
      <c r="F40" s="24"/>
      <c r="G40" s="24"/>
      <c r="K40" s="24"/>
      <c r="L40" s="24"/>
      <c r="M40" s="24"/>
      <c r="O40" s="6"/>
    </row>
    <row r="41" spans="5:18" ht="16.2" thickTop="1" x14ac:dyDescent="0.3">
      <c r="E41" s="25" t="s">
        <v>20</v>
      </c>
      <c r="F41" s="17">
        <f>SUM(F39*12)</f>
        <v>71400</v>
      </c>
      <c r="G41" s="17">
        <f>SUM(G39*12)</f>
        <v>81600</v>
      </c>
      <c r="K41" s="25" t="s">
        <v>20</v>
      </c>
      <c r="L41" s="17">
        <f>SUM(L39*12)</f>
        <v>71400</v>
      </c>
      <c r="M41" s="17">
        <f>SUM(M39*12)</f>
        <v>82620</v>
      </c>
      <c r="O41" s="6"/>
    </row>
    <row r="42" spans="5:18" x14ac:dyDescent="0.3">
      <c r="O42" s="6"/>
    </row>
    <row r="43" spans="5:18" x14ac:dyDescent="0.3">
      <c r="O43" s="6"/>
    </row>
    <row r="44" spans="5:18" x14ac:dyDescent="0.3">
      <c r="O44" s="6"/>
    </row>
    <row r="45" spans="5:18" x14ac:dyDescent="0.3">
      <c r="O45" s="6"/>
    </row>
    <row r="46" spans="5:18" x14ac:dyDescent="0.3">
      <c r="H46" s="2"/>
      <c r="O46" s="6"/>
    </row>
    <row r="47" spans="5:18" x14ac:dyDescent="0.3">
      <c r="R47" s="6"/>
    </row>
  </sheetData>
  <mergeCells count="2">
    <mergeCell ref="C3:P3"/>
    <mergeCell ref="C4:P4"/>
  </mergeCells>
  <pageMargins left="0.75" right="0.75" top="1" bottom="1" header="0.5" footer="0.5"/>
  <pageSetup scale="5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DA760-DE26-45A4-B7C3-A4E9CEC82B2C}">
  <sheetPr>
    <pageSetUpPr fitToPage="1"/>
  </sheetPr>
  <dimension ref="A3:S90"/>
  <sheetViews>
    <sheetView tabSelected="1" topLeftCell="A48" zoomScale="80" zoomScaleNormal="80" workbookViewId="0">
      <selection activeCell="O58" sqref="O58"/>
    </sheetView>
  </sheetViews>
  <sheetFormatPr defaultColWidth="8.796875" defaultRowHeight="15.6" x14ac:dyDescent="0.3"/>
  <cols>
    <col min="1" max="1" width="33.69921875" customWidth="1"/>
    <col min="2" max="16" width="12.69921875" customWidth="1"/>
    <col min="17" max="17" width="10.19921875" bestFit="1" customWidth="1"/>
    <col min="18" max="19" width="11.19921875" bestFit="1" customWidth="1"/>
  </cols>
  <sheetData>
    <row r="3" spans="1:19" x14ac:dyDescent="0.3">
      <c r="S3" s="6"/>
    </row>
    <row r="4" spans="1:19" x14ac:dyDescent="0.3">
      <c r="D4" s="14"/>
      <c r="E4" s="14"/>
      <c r="S4" s="6"/>
    </row>
    <row r="5" spans="1:19" x14ac:dyDescent="0.3">
      <c r="A5" s="132" t="s">
        <v>21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28"/>
      <c r="P5" s="28"/>
    </row>
    <row r="6" spans="1:19" x14ac:dyDescent="0.3">
      <c r="A6" s="132" t="s">
        <v>22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29"/>
      <c r="P6" s="29"/>
    </row>
    <row r="7" spans="1:19" x14ac:dyDescent="0.3">
      <c r="A7" s="133" t="s">
        <v>23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28"/>
      <c r="P7" s="28"/>
    </row>
    <row r="8" spans="1:19" x14ac:dyDescent="0.3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1"/>
      <c r="P8" s="28"/>
    </row>
    <row r="9" spans="1:19" x14ac:dyDescent="0.3">
      <c r="A9" s="44" t="s">
        <v>16</v>
      </c>
      <c r="B9" s="112">
        <v>44562</v>
      </c>
      <c r="C9" s="110">
        <v>44593</v>
      </c>
      <c r="D9" s="112">
        <v>44621</v>
      </c>
      <c r="E9" s="111">
        <v>44652</v>
      </c>
      <c r="F9" s="126">
        <v>44682</v>
      </c>
      <c r="G9" s="111">
        <v>44713</v>
      </c>
      <c r="H9" s="126">
        <v>44743</v>
      </c>
      <c r="I9" s="111">
        <v>44774</v>
      </c>
      <c r="J9" s="126">
        <v>44805</v>
      </c>
      <c r="K9" s="111">
        <v>44835</v>
      </c>
      <c r="L9" s="126">
        <v>44866</v>
      </c>
      <c r="M9" s="111">
        <v>44896</v>
      </c>
      <c r="N9" s="58" t="s">
        <v>86</v>
      </c>
      <c r="O9" s="12"/>
    </row>
    <row r="10" spans="1:19" x14ac:dyDescent="0.3">
      <c r="A10" s="45"/>
      <c r="B10" s="79"/>
      <c r="C10" s="32"/>
      <c r="D10" s="79"/>
      <c r="E10" s="32"/>
      <c r="F10" s="79"/>
      <c r="G10" s="32"/>
      <c r="H10" s="79"/>
      <c r="I10" s="32"/>
      <c r="J10" s="79"/>
      <c r="K10" s="32"/>
      <c r="L10" s="79"/>
      <c r="M10" s="32"/>
      <c r="N10" s="59"/>
    </row>
    <row r="11" spans="1:19" x14ac:dyDescent="0.3">
      <c r="A11" s="46"/>
      <c r="B11" s="88"/>
      <c r="C11" s="33"/>
      <c r="D11" s="88"/>
      <c r="E11" s="33"/>
      <c r="F11" s="88"/>
      <c r="G11" s="33"/>
      <c r="H11" s="88"/>
      <c r="I11" s="33"/>
      <c r="J11" s="88"/>
      <c r="K11" s="33"/>
      <c r="L11" s="88"/>
      <c r="M11" s="33"/>
      <c r="N11" s="60"/>
    </row>
    <row r="12" spans="1:19" x14ac:dyDescent="0.3">
      <c r="A12" s="47" t="s">
        <v>24</v>
      </c>
      <c r="B12" s="80"/>
      <c r="C12" s="34"/>
      <c r="D12" s="80"/>
      <c r="E12" s="34"/>
      <c r="F12" s="80"/>
      <c r="G12" s="34"/>
      <c r="H12" s="80"/>
      <c r="I12" s="34"/>
      <c r="J12" s="80"/>
      <c r="K12" s="34"/>
      <c r="L12" s="80"/>
      <c r="M12" s="35"/>
      <c r="N12" s="61"/>
    </row>
    <row r="13" spans="1:19" x14ac:dyDescent="0.3">
      <c r="A13" s="48" t="s">
        <v>25</v>
      </c>
      <c r="B13" s="113">
        <v>5922</v>
      </c>
      <c r="C13" s="100">
        <v>5922</v>
      </c>
      <c r="D13" s="113">
        <v>5922</v>
      </c>
      <c r="E13" s="100">
        <v>5922</v>
      </c>
      <c r="F13" s="113">
        <v>5922</v>
      </c>
      <c r="G13" s="100">
        <v>5922</v>
      </c>
      <c r="H13" s="113">
        <v>5925</v>
      </c>
      <c r="I13" s="100">
        <v>5925</v>
      </c>
      <c r="J13" s="113">
        <v>5925</v>
      </c>
      <c r="K13" s="100">
        <v>5925</v>
      </c>
      <c r="L13" s="113">
        <v>5825</v>
      </c>
      <c r="M13" s="100">
        <v>5825</v>
      </c>
      <c r="N13" s="61"/>
    </row>
    <row r="14" spans="1:19" x14ac:dyDescent="0.3">
      <c r="A14" s="48" t="s">
        <v>26</v>
      </c>
      <c r="B14" s="113">
        <v>-575</v>
      </c>
      <c r="C14" s="100">
        <v>-575</v>
      </c>
      <c r="D14" s="113">
        <v>-575</v>
      </c>
      <c r="E14" s="100">
        <v>0</v>
      </c>
      <c r="F14" s="113">
        <v>0</v>
      </c>
      <c r="G14" s="100">
        <v>0</v>
      </c>
      <c r="H14" s="113">
        <v>0</v>
      </c>
      <c r="I14" s="100">
        <v>0</v>
      </c>
      <c r="J14" s="113">
        <v>0</v>
      </c>
      <c r="K14" s="100">
        <v>0</v>
      </c>
      <c r="L14" s="113">
        <v>0</v>
      </c>
      <c r="M14" s="100">
        <v>0</v>
      </c>
      <c r="N14" s="61"/>
    </row>
    <row r="15" spans="1:19" ht="16.2" thickBot="1" x14ac:dyDescent="0.35">
      <c r="A15" s="49" t="s">
        <v>27</v>
      </c>
      <c r="B15" s="114">
        <v>0</v>
      </c>
      <c r="C15" s="109">
        <v>0</v>
      </c>
      <c r="D15" s="114">
        <v>0</v>
      </c>
      <c r="E15" s="109">
        <v>0</v>
      </c>
      <c r="F15" s="114">
        <v>0</v>
      </c>
      <c r="G15" s="109">
        <v>0</v>
      </c>
      <c r="H15" s="114">
        <v>0</v>
      </c>
      <c r="I15" s="109">
        <v>0</v>
      </c>
      <c r="J15" s="114">
        <v>0</v>
      </c>
      <c r="K15" s="109">
        <v>0</v>
      </c>
      <c r="L15" s="114">
        <v>0</v>
      </c>
      <c r="M15" s="109">
        <v>0</v>
      </c>
      <c r="N15" s="62"/>
    </row>
    <row r="16" spans="1:19" ht="16.2" thickTop="1" x14ac:dyDescent="0.3">
      <c r="A16" s="50" t="s">
        <v>24</v>
      </c>
      <c r="B16" s="115">
        <f t="shared" ref="B16:M16" si="0">SUM(B13:B15)</f>
        <v>5347</v>
      </c>
      <c r="C16" s="108">
        <f t="shared" si="0"/>
        <v>5347</v>
      </c>
      <c r="D16" s="115">
        <f t="shared" si="0"/>
        <v>5347</v>
      </c>
      <c r="E16" s="108">
        <f t="shared" si="0"/>
        <v>5922</v>
      </c>
      <c r="F16" s="115">
        <f t="shared" si="0"/>
        <v>5922</v>
      </c>
      <c r="G16" s="108">
        <f t="shared" si="0"/>
        <v>5922</v>
      </c>
      <c r="H16" s="115">
        <f t="shared" si="0"/>
        <v>5925</v>
      </c>
      <c r="I16" s="108">
        <f t="shared" si="0"/>
        <v>5925</v>
      </c>
      <c r="J16" s="115">
        <f t="shared" si="0"/>
        <v>5925</v>
      </c>
      <c r="K16" s="108">
        <f t="shared" si="0"/>
        <v>5925</v>
      </c>
      <c r="L16" s="115">
        <f t="shared" si="0"/>
        <v>5825</v>
      </c>
      <c r="M16" s="108">
        <f t="shared" si="0"/>
        <v>5825</v>
      </c>
      <c r="N16" s="77">
        <f>SUM(B16:M16)</f>
        <v>69157</v>
      </c>
    </row>
    <row r="17" spans="1:14" x14ac:dyDescent="0.3">
      <c r="A17" s="51"/>
      <c r="B17" s="83"/>
      <c r="C17" s="35"/>
      <c r="D17" s="83"/>
      <c r="E17" s="35"/>
      <c r="F17" s="83"/>
      <c r="G17" s="35"/>
      <c r="H17" s="83"/>
      <c r="I17" s="35"/>
      <c r="J17" s="83"/>
      <c r="K17" s="35"/>
      <c r="L17" s="83"/>
      <c r="M17" s="35"/>
      <c r="N17" s="61"/>
    </row>
    <row r="18" spans="1:14" x14ac:dyDescent="0.3">
      <c r="A18" s="50" t="s">
        <v>28</v>
      </c>
      <c r="B18" s="83"/>
      <c r="C18" s="35"/>
      <c r="D18" s="83"/>
      <c r="E18" s="35"/>
      <c r="F18" s="83"/>
      <c r="G18" s="35"/>
      <c r="H18" s="83"/>
      <c r="I18" s="35"/>
      <c r="J18" s="83"/>
      <c r="K18" s="35"/>
      <c r="L18" s="83"/>
      <c r="M18" s="35"/>
      <c r="N18" s="61"/>
    </row>
    <row r="19" spans="1:14" x14ac:dyDescent="0.3">
      <c r="A19" s="48" t="s">
        <v>29</v>
      </c>
      <c r="B19" s="113">
        <v>0</v>
      </c>
      <c r="C19" s="100">
        <v>0</v>
      </c>
      <c r="D19" s="113">
        <v>0</v>
      </c>
      <c r="E19" s="100">
        <v>0</v>
      </c>
      <c r="F19" s="113">
        <v>0</v>
      </c>
      <c r="G19" s="100">
        <v>0</v>
      </c>
      <c r="H19" s="113">
        <v>0</v>
      </c>
      <c r="I19" s="100">
        <v>0</v>
      </c>
      <c r="J19" s="113">
        <v>0</v>
      </c>
      <c r="K19" s="100">
        <v>0</v>
      </c>
      <c r="L19" s="113">
        <v>0</v>
      </c>
      <c r="M19" s="100">
        <v>0</v>
      </c>
      <c r="N19" s="63"/>
    </row>
    <row r="20" spans="1:14" x14ac:dyDescent="0.3">
      <c r="A20" s="48" t="s">
        <v>30</v>
      </c>
      <c r="B20" s="113">
        <v>0</v>
      </c>
      <c r="C20" s="100">
        <v>0</v>
      </c>
      <c r="D20" s="113">
        <v>0</v>
      </c>
      <c r="E20" s="100">
        <v>0</v>
      </c>
      <c r="F20" s="113">
        <v>0</v>
      </c>
      <c r="G20" s="100">
        <v>0</v>
      </c>
      <c r="H20" s="113">
        <v>0</v>
      </c>
      <c r="I20" s="100">
        <v>0</v>
      </c>
      <c r="J20" s="113">
        <v>0</v>
      </c>
      <c r="K20" s="100">
        <v>0</v>
      </c>
      <c r="L20" s="113">
        <v>0</v>
      </c>
      <c r="M20" s="100">
        <v>0</v>
      </c>
      <c r="N20" s="63"/>
    </row>
    <row r="21" spans="1:14" x14ac:dyDescent="0.3">
      <c r="A21" s="48" t="s">
        <v>31</v>
      </c>
      <c r="B21" s="113">
        <v>0</v>
      </c>
      <c r="C21" s="100">
        <v>25</v>
      </c>
      <c r="D21" s="113">
        <v>0</v>
      </c>
      <c r="E21" s="100">
        <v>0</v>
      </c>
      <c r="F21" s="113">
        <v>0</v>
      </c>
      <c r="G21" s="100">
        <v>25</v>
      </c>
      <c r="H21" s="113">
        <v>0</v>
      </c>
      <c r="I21" s="100">
        <v>0</v>
      </c>
      <c r="J21" s="113">
        <v>0</v>
      </c>
      <c r="K21" s="100">
        <v>0</v>
      </c>
      <c r="L21" s="113">
        <v>0</v>
      </c>
      <c r="M21" s="100">
        <v>0</v>
      </c>
      <c r="N21" s="63"/>
    </row>
    <row r="22" spans="1:14" x14ac:dyDescent="0.3">
      <c r="A22" s="48" t="s">
        <v>32</v>
      </c>
      <c r="B22" s="113">
        <v>0</v>
      </c>
      <c r="C22" s="100">
        <v>0</v>
      </c>
      <c r="D22" s="113">
        <v>0</v>
      </c>
      <c r="E22" s="100">
        <v>0</v>
      </c>
      <c r="F22" s="113">
        <v>0</v>
      </c>
      <c r="G22" s="100">
        <v>0</v>
      </c>
      <c r="H22" s="113">
        <v>0</v>
      </c>
      <c r="I22" s="100">
        <v>0</v>
      </c>
      <c r="J22" s="113">
        <v>0</v>
      </c>
      <c r="K22" s="100">
        <v>0</v>
      </c>
      <c r="L22" s="113">
        <v>0</v>
      </c>
      <c r="M22" s="100">
        <v>0</v>
      </c>
      <c r="N22" s="63"/>
    </row>
    <row r="23" spans="1:14" x14ac:dyDescent="0.3">
      <c r="A23" s="48" t="s">
        <v>33</v>
      </c>
      <c r="B23" s="113">
        <v>0</v>
      </c>
      <c r="C23" s="100">
        <v>0</v>
      </c>
      <c r="D23" s="113">
        <v>0</v>
      </c>
      <c r="E23" s="100">
        <v>0</v>
      </c>
      <c r="F23" s="113">
        <v>0</v>
      </c>
      <c r="G23" s="100">
        <v>0</v>
      </c>
      <c r="H23" s="113">
        <v>0</v>
      </c>
      <c r="I23" s="100">
        <v>0</v>
      </c>
      <c r="J23" s="113">
        <v>0</v>
      </c>
      <c r="K23" s="100">
        <v>0</v>
      </c>
      <c r="L23" s="113">
        <v>0</v>
      </c>
      <c r="M23" s="100">
        <v>0</v>
      </c>
      <c r="N23" s="63"/>
    </row>
    <row r="24" spans="1:14" x14ac:dyDescent="0.3">
      <c r="A24" s="48" t="s">
        <v>34</v>
      </c>
      <c r="B24" s="113">
        <v>0</v>
      </c>
      <c r="C24" s="100">
        <v>0</v>
      </c>
      <c r="D24" s="113">
        <v>0</v>
      </c>
      <c r="E24" s="100">
        <v>0</v>
      </c>
      <c r="F24" s="113">
        <v>0</v>
      </c>
      <c r="G24" s="100">
        <v>0</v>
      </c>
      <c r="H24" s="113">
        <v>0</v>
      </c>
      <c r="I24" s="100">
        <v>0</v>
      </c>
      <c r="J24" s="113">
        <v>0</v>
      </c>
      <c r="K24" s="100">
        <v>0</v>
      </c>
      <c r="L24" s="113">
        <v>0</v>
      </c>
      <c r="M24" s="100">
        <v>0</v>
      </c>
      <c r="N24" s="63"/>
    </row>
    <row r="25" spans="1:14" x14ac:dyDescent="0.3">
      <c r="A25" s="48" t="s">
        <v>35</v>
      </c>
      <c r="B25" s="113">
        <v>0</v>
      </c>
      <c r="C25" s="100">
        <v>0</v>
      </c>
      <c r="D25" s="113">
        <v>0</v>
      </c>
      <c r="E25" s="100">
        <v>0</v>
      </c>
      <c r="F25" s="113">
        <v>0</v>
      </c>
      <c r="G25" s="100">
        <v>0</v>
      </c>
      <c r="H25" s="113">
        <v>0</v>
      </c>
      <c r="I25" s="100">
        <v>0</v>
      </c>
      <c r="J25" s="113">
        <v>0</v>
      </c>
      <c r="K25" s="100">
        <v>0</v>
      </c>
      <c r="L25" s="113">
        <v>0</v>
      </c>
      <c r="M25" s="100">
        <v>0</v>
      </c>
      <c r="N25" s="63"/>
    </row>
    <row r="26" spans="1:14" x14ac:dyDescent="0.3">
      <c r="A26" s="48" t="s">
        <v>36</v>
      </c>
      <c r="B26" s="113">
        <v>0</v>
      </c>
      <c r="C26" s="100">
        <v>375</v>
      </c>
      <c r="D26" s="113">
        <v>0</v>
      </c>
      <c r="E26" s="100">
        <v>0</v>
      </c>
      <c r="F26" s="113">
        <v>0</v>
      </c>
      <c r="G26" s="100">
        <v>0</v>
      </c>
      <c r="H26" s="113">
        <v>0</v>
      </c>
      <c r="I26" s="100">
        <v>0</v>
      </c>
      <c r="J26" s="113">
        <v>0</v>
      </c>
      <c r="K26" s="100">
        <v>0</v>
      </c>
      <c r="L26" s="113">
        <v>0</v>
      </c>
      <c r="M26" s="100">
        <v>0</v>
      </c>
      <c r="N26" s="63"/>
    </row>
    <row r="27" spans="1:14" ht="16.2" thickBot="1" x14ac:dyDescent="0.35">
      <c r="A27" s="49" t="s">
        <v>37</v>
      </c>
      <c r="B27" s="114">
        <v>0</v>
      </c>
      <c r="C27" s="109">
        <v>0</v>
      </c>
      <c r="D27" s="114">
        <v>0</v>
      </c>
      <c r="E27" s="109">
        <v>0</v>
      </c>
      <c r="F27" s="114">
        <v>0</v>
      </c>
      <c r="G27" s="109">
        <v>0</v>
      </c>
      <c r="H27" s="114">
        <v>0</v>
      </c>
      <c r="I27" s="109">
        <v>0</v>
      </c>
      <c r="J27" s="114">
        <v>0</v>
      </c>
      <c r="K27" s="109">
        <v>0</v>
      </c>
      <c r="L27" s="114">
        <v>0</v>
      </c>
      <c r="M27" s="109">
        <v>0</v>
      </c>
      <c r="N27" s="64"/>
    </row>
    <row r="28" spans="1:14" ht="16.2" thickTop="1" x14ac:dyDescent="0.3">
      <c r="A28" s="52" t="s">
        <v>87</v>
      </c>
      <c r="B28" s="116">
        <f t="shared" ref="B28:M28" si="1">SUM(B16:B27)</f>
        <v>5347</v>
      </c>
      <c r="C28" s="107">
        <f t="shared" si="1"/>
        <v>5747</v>
      </c>
      <c r="D28" s="116">
        <f t="shared" si="1"/>
        <v>5347</v>
      </c>
      <c r="E28" s="107">
        <f t="shared" si="1"/>
        <v>5922</v>
      </c>
      <c r="F28" s="116">
        <f t="shared" si="1"/>
        <v>5922</v>
      </c>
      <c r="G28" s="107">
        <f t="shared" si="1"/>
        <v>5947</v>
      </c>
      <c r="H28" s="116">
        <f t="shared" si="1"/>
        <v>5925</v>
      </c>
      <c r="I28" s="108">
        <f t="shared" si="1"/>
        <v>5925</v>
      </c>
      <c r="J28" s="115">
        <f t="shared" si="1"/>
        <v>5925</v>
      </c>
      <c r="K28" s="108">
        <f t="shared" si="1"/>
        <v>5925</v>
      </c>
      <c r="L28" s="115">
        <f t="shared" si="1"/>
        <v>5825</v>
      </c>
      <c r="M28" s="108">
        <f t="shared" si="1"/>
        <v>5825</v>
      </c>
      <c r="N28" s="77">
        <f>SUM(B28:M28)</f>
        <v>69582</v>
      </c>
    </row>
    <row r="29" spans="1:14" x14ac:dyDescent="0.3">
      <c r="A29" s="46"/>
      <c r="B29" s="83"/>
      <c r="C29" s="35"/>
      <c r="D29" s="83"/>
      <c r="E29" s="35"/>
      <c r="F29" s="83"/>
      <c r="G29" s="35"/>
      <c r="H29" s="83"/>
      <c r="I29" s="35"/>
      <c r="J29" s="83"/>
      <c r="K29" s="35"/>
      <c r="L29" s="83"/>
      <c r="M29" s="35"/>
      <c r="N29" s="61"/>
    </row>
    <row r="30" spans="1:14" ht="16.2" thickBot="1" x14ac:dyDescent="0.35">
      <c r="A30" s="53"/>
      <c r="B30" s="84"/>
      <c r="C30" s="39"/>
      <c r="D30" s="84"/>
      <c r="E30" s="39"/>
      <c r="F30" s="84"/>
      <c r="G30" s="39"/>
      <c r="H30" s="84"/>
      <c r="I30" s="39"/>
      <c r="J30" s="84"/>
      <c r="K30" s="39"/>
      <c r="L30" s="84"/>
      <c r="M30" s="39"/>
      <c r="N30" s="62"/>
    </row>
    <row r="31" spans="1:14" ht="16.2" thickTop="1" x14ac:dyDescent="0.3">
      <c r="A31" s="47" t="s">
        <v>38</v>
      </c>
      <c r="B31" s="85"/>
      <c r="D31" s="85"/>
      <c r="F31" s="85"/>
      <c r="H31" s="85"/>
      <c r="J31" s="85"/>
      <c r="L31" s="85"/>
      <c r="N31" s="65"/>
    </row>
    <row r="32" spans="1:14" x14ac:dyDescent="0.3">
      <c r="A32" s="54"/>
      <c r="B32" s="85"/>
      <c r="D32" s="85"/>
      <c r="F32" s="85"/>
      <c r="H32" s="85"/>
      <c r="J32" s="85"/>
      <c r="L32" s="85"/>
      <c r="N32" s="65"/>
    </row>
    <row r="33" spans="1:14" x14ac:dyDescent="0.3">
      <c r="A33" s="54" t="s">
        <v>39</v>
      </c>
      <c r="B33" s="86"/>
      <c r="D33" s="85"/>
      <c r="F33" s="85"/>
      <c r="H33" s="85"/>
      <c r="J33" s="85"/>
      <c r="L33" s="85"/>
      <c r="N33" s="65"/>
    </row>
    <row r="34" spans="1:14" x14ac:dyDescent="0.3">
      <c r="A34" s="48" t="s">
        <v>40</v>
      </c>
      <c r="B34" s="117">
        <v>0</v>
      </c>
      <c r="C34" s="3">
        <v>0</v>
      </c>
      <c r="D34" s="117">
        <v>0</v>
      </c>
      <c r="E34" s="3">
        <v>0</v>
      </c>
      <c r="F34" s="117">
        <v>0</v>
      </c>
      <c r="G34" s="3">
        <v>0</v>
      </c>
      <c r="H34" s="117">
        <v>0</v>
      </c>
      <c r="I34" s="3">
        <v>0</v>
      </c>
      <c r="J34" s="117">
        <v>0</v>
      </c>
      <c r="K34" s="3">
        <v>0</v>
      </c>
      <c r="L34" s="117">
        <v>0</v>
      </c>
      <c r="M34" s="3">
        <v>0</v>
      </c>
      <c r="N34" s="66"/>
    </row>
    <row r="35" spans="1:14" x14ac:dyDescent="0.3">
      <c r="A35" s="48" t="s">
        <v>41</v>
      </c>
      <c r="B35" s="117">
        <v>0</v>
      </c>
      <c r="C35" s="3">
        <v>0</v>
      </c>
      <c r="D35" s="117">
        <v>0</v>
      </c>
      <c r="E35" s="3">
        <v>0</v>
      </c>
      <c r="F35" s="117">
        <v>0</v>
      </c>
      <c r="G35" s="3">
        <v>0</v>
      </c>
      <c r="H35" s="117">
        <v>0</v>
      </c>
      <c r="I35" s="3">
        <v>0</v>
      </c>
      <c r="J35" s="117">
        <v>0</v>
      </c>
      <c r="K35" s="3">
        <v>0</v>
      </c>
      <c r="L35" s="117">
        <v>0</v>
      </c>
      <c r="M35" s="3">
        <v>0</v>
      </c>
      <c r="N35" s="66"/>
    </row>
    <row r="36" spans="1:14" x14ac:dyDescent="0.3">
      <c r="A36" s="48" t="s">
        <v>42</v>
      </c>
      <c r="B36" s="117">
        <v>0</v>
      </c>
      <c r="C36" s="3">
        <v>0</v>
      </c>
      <c r="D36" s="117">
        <v>0</v>
      </c>
      <c r="E36" s="3">
        <v>257</v>
      </c>
      <c r="F36" s="117">
        <v>0</v>
      </c>
      <c r="G36" s="3">
        <v>0</v>
      </c>
      <c r="H36" s="117">
        <v>0</v>
      </c>
      <c r="I36" s="3">
        <v>0</v>
      </c>
      <c r="J36" s="117">
        <v>317</v>
      </c>
      <c r="K36" s="3">
        <v>0</v>
      </c>
      <c r="L36" s="117">
        <v>0</v>
      </c>
      <c r="M36" s="3">
        <v>0</v>
      </c>
      <c r="N36" s="66"/>
    </row>
    <row r="37" spans="1:14" x14ac:dyDescent="0.3">
      <c r="A37" s="48" t="s">
        <v>43</v>
      </c>
      <c r="B37" s="117">
        <v>0</v>
      </c>
      <c r="C37" s="3">
        <v>0</v>
      </c>
      <c r="D37" s="117">
        <v>0</v>
      </c>
      <c r="E37" s="3">
        <v>0</v>
      </c>
      <c r="F37" s="117">
        <v>0</v>
      </c>
      <c r="G37" s="3">
        <v>0</v>
      </c>
      <c r="H37" s="117">
        <v>956</v>
      </c>
      <c r="I37" s="3">
        <v>0</v>
      </c>
      <c r="J37" s="117">
        <v>0</v>
      </c>
      <c r="K37" s="3">
        <v>0</v>
      </c>
      <c r="L37" s="117">
        <v>0</v>
      </c>
      <c r="M37" s="3">
        <v>0</v>
      </c>
      <c r="N37" s="66"/>
    </row>
    <row r="38" spans="1:14" x14ac:dyDescent="0.3">
      <c r="A38" s="48" t="s">
        <v>44</v>
      </c>
      <c r="B38" s="117">
        <v>0</v>
      </c>
      <c r="C38" s="3">
        <v>0</v>
      </c>
      <c r="D38" s="117">
        <v>0</v>
      </c>
      <c r="E38" s="3">
        <v>0</v>
      </c>
      <c r="F38" s="117">
        <v>0</v>
      </c>
      <c r="G38" s="3">
        <v>0</v>
      </c>
      <c r="H38" s="117">
        <v>0</v>
      </c>
      <c r="I38" s="3">
        <v>0</v>
      </c>
      <c r="J38" s="117">
        <v>0</v>
      </c>
      <c r="K38" s="3">
        <v>0</v>
      </c>
      <c r="L38" s="117">
        <v>0</v>
      </c>
      <c r="M38" s="3">
        <v>0</v>
      </c>
      <c r="N38" s="66"/>
    </row>
    <row r="39" spans="1:14" x14ac:dyDescent="0.3">
      <c r="A39" s="48" t="s">
        <v>45</v>
      </c>
      <c r="B39" s="117">
        <v>0</v>
      </c>
      <c r="C39" s="3">
        <v>0</v>
      </c>
      <c r="D39" s="117">
        <v>0</v>
      </c>
      <c r="E39" s="3">
        <v>0</v>
      </c>
      <c r="F39" s="117">
        <v>0</v>
      </c>
      <c r="G39" s="3">
        <v>0</v>
      </c>
      <c r="H39" s="117">
        <v>0</v>
      </c>
      <c r="I39" s="3">
        <v>0</v>
      </c>
      <c r="J39" s="117">
        <v>0</v>
      </c>
      <c r="K39" s="3">
        <v>0</v>
      </c>
      <c r="L39" s="117">
        <v>0</v>
      </c>
      <c r="M39" s="3">
        <v>0</v>
      </c>
      <c r="N39" s="66"/>
    </row>
    <row r="40" spans="1:14" x14ac:dyDescent="0.3">
      <c r="A40" s="48" t="s">
        <v>46</v>
      </c>
      <c r="B40" s="117">
        <v>0</v>
      </c>
      <c r="C40" s="3">
        <v>0</v>
      </c>
      <c r="D40" s="117">
        <v>0</v>
      </c>
      <c r="E40" s="3">
        <v>0</v>
      </c>
      <c r="F40" s="117">
        <v>0</v>
      </c>
      <c r="G40" s="3">
        <v>0</v>
      </c>
      <c r="H40" s="117">
        <v>0</v>
      </c>
      <c r="I40" s="3">
        <v>0</v>
      </c>
      <c r="J40" s="117">
        <v>0</v>
      </c>
      <c r="K40" s="3">
        <v>0</v>
      </c>
      <c r="L40" s="117">
        <v>0</v>
      </c>
      <c r="M40" s="3">
        <v>0</v>
      </c>
      <c r="N40" s="66"/>
    </row>
    <row r="41" spans="1:14" x14ac:dyDescent="0.3">
      <c r="A41" s="48" t="s">
        <v>47</v>
      </c>
      <c r="B41" s="118">
        <v>1044.32</v>
      </c>
      <c r="C41" s="101">
        <v>0</v>
      </c>
      <c r="D41" s="118">
        <v>0</v>
      </c>
      <c r="E41" s="101">
        <v>362</v>
      </c>
      <c r="F41" s="118">
        <v>459</v>
      </c>
      <c r="G41" s="101">
        <v>0</v>
      </c>
      <c r="H41" s="117">
        <v>493.28</v>
      </c>
      <c r="I41" s="101">
        <v>0</v>
      </c>
      <c r="J41" s="118">
        <v>0</v>
      </c>
      <c r="K41" s="101">
        <v>0</v>
      </c>
      <c r="L41" s="118">
        <v>0</v>
      </c>
      <c r="M41" s="101">
        <v>0</v>
      </c>
      <c r="N41" s="66"/>
    </row>
    <row r="42" spans="1:14" x14ac:dyDescent="0.3">
      <c r="A42" s="48" t="s">
        <v>48</v>
      </c>
      <c r="B42" s="117">
        <v>0</v>
      </c>
      <c r="C42" s="3">
        <v>0</v>
      </c>
      <c r="D42" s="117">
        <v>0</v>
      </c>
      <c r="E42" s="3">
        <v>0</v>
      </c>
      <c r="F42" s="117">
        <v>0</v>
      </c>
      <c r="G42" s="3">
        <v>0</v>
      </c>
      <c r="H42" s="117">
        <v>0</v>
      </c>
      <c r="I42" s="3">
        <v>0</v>
      </c>
      <c r="J42" s="117">
        <v>0</v>
      </c>
      <c r="K42" s="3">
        <v>0</v>
      </c>
      <c r="L42" s="117">
        <v>0</v>
      </c>
      <c r="M42" s="3">
        <v>0</v>
      </c>
      <c r="N42" s="66"/>
    </row>
    <row r="43" spans="1:14" x14ac:dyDescent="0.3">
      <c r="A43" s="48" t="s">
        <v>49</v>
      </c>
      <c r="B43" s="118">
        <v>112.35</v>
      </c>
      <c r="C43" s="101">
        <v>74.900000000000006</v>
      </c>
      <c r="D43" s="118">
        <v>0</v>
      </c>
      <c r="E43" s="101">
        <v>0</v>
      </c>
      <c r="F43" s="118">
        <v>0</v>
      </c>
      <c r="G43" s="101">
        <v>0</v>
      </c>
      <c r="H43" s="118">
        <v>0</v>
      </c>
      <c r="I43" s="101">
        <v>0</v>
      </c>
      <c r="J43" s="118">
        <v>0</v>
      </c>
      <c r="K43" s="101">
        <v>0</v>
      </c>
      <c r="L43" s="118">
        <v>149.80000000000001</v>
      </c>
      <c r="M43" s="101">
        <v>0</v>
      </c>
      <c r="N43" s="66"/>
    </row>
    <row r="44" spans="1:14" x14ac:dyDescent="0.3">
      <c r="A44" s="48" t="s">
        <v>50</v>
      </c>
      <c r="B44" s="117">
        <v>0</v>
      </c>
      <c r="C44" s="3">
        <v>0</v>
      </c>
      <c r="D44" s="117">
        <v>0</v>
      </c>
      <c r="E44" s="101">
        <v>330</v>
      </c>
      <c r="F44" s="118">
        <v>165</v>
      </c>
      <c r="G44" s="101">
        <v>165</v>
      </c>
      <c r="H44" s="117">
        <v>0</v>
      </c>
      <c r="I44" s="3">
        <v>0</v>
      </c>
      <c r="J44" s="117">
        <v>0</v>
      </c>
      <c r="K44" s="3">
        <v>0</v>
      </c>
      <c r="L44" s="117">
        <v>0</v>
      </c>
      <c r="M44" s="3">
        <v>0</v>
      </c>
      <c r="N44" s="66"/>
    </row>
    <row r="45" spans="1:14" x14ac:dyDescent="0.3">
      <c r="A45" s="48" t="s">
        <v>51</v>
      </c>
      <c r="B45" s="117">
        <v>0</v>
      </c>
      <c r="C45" s="3">
        <v>148</v>
      </c>
      <c r="D45" s="117">
        <v>0</v>
      </c>
      <c r="E45" s="3">
        <v>0</v>
      </c>
      <c r="F45" s="117">
        <v>148</v>
      </c>
      <c r="G45" s="3">
        <v>0</v>
      </c>
      <c r="H45" s="117">
        <v>0</v>
      </c>
      <c r="I45" s="3">
        <v>148</v>
      </c>
      <c r="J45" s="117">
        <v>0</v>
      </c>
      <c r="K45" s="3">
        <v>0</v>
      </c>
      <c r="L45" s="117">
        <v>0</v>
      </c>
      <c r="M45" s="3">
        <v>0</v>
      </c>
      <c r="N45" s="66"/>
    </row>
    <row r="46" spans="1:14" x14ac:dyDescent="0.3">
      <c r="A46" s="48" t="s">
        <v>52</v>
      </c>
      <c r="B46" s="117">
        <v>0</v>
      </c>
      <c r="C46" s="3">
        <v>0</v>
      </c>
      <c r="D46" s="117">
        <v>0</v>
      </c>
      <c r="E46" s="3">
        <v>0</v>
      </c>
      <c r="F46" s="117">
        <v>0</v>
      </c>
      <c r="G46" s="3">
        <v>0</v>
      </c>
      <c r="H46" s="117">
        <v>0</v>
      </c>
      <c r="I46" s="3">
        <v>0</v>
      </c>
      <c r="J46" s="117">
        <v>0</v>
      </c>
      <c r="K46" s="3">
        <v>0</v>
      </c>
      <c r="L46" s="117">
        <v>0</v>
      </c>
      <c r="M46" s="3">
        <v>0</v>
      </c>
      <c r="N46" s="66"/>
    </row>
    <row r="47" spans="1:14" x14ac:dyDescent="0.3">
      <c r="A47" s="48" t="s">
        <v>53</v>
      </c>
      <c r="B47" s="117"/>
      <c r="C47" s="3"/>
      <c r="D47" s="117"/>
      <c r="E47" s="3"/>
      <c r="F47" s="117"/>
      <c r="G47" s="3"/>
      <c r="H47" s="117"/>
      <c r="I47" s="3"/>
      <c r="J47" s="117"/>
      <c r="K47" s="3"/>
      <c r="L47" s="117"/>
      <c r="M47" s="3"/>
      <c r="N47" s="66"/>
    </row>
    <row r="48" spans="1:14" x14ac:dyDescent="0.3">
      <c r="A48" s="48" t="s">
        <v>54</v>
      </c>
      <c r="B48" s="117"/>
      <c r="C48" s="3"/>
      <c r="D48" s="117"/>
      <c r="E48" s="3"/>
      <c r="F48" s="117"/>
      <c r="G48" s="3"/>
      <c r="H48" s="117"/>
      <c r="I48" s="3"/>
      <c r="J48" s="117"/>
      <c r="K48" s="3"/>
      <c r="L48" s="117"/>
      <c r="M48" s="3"/>
      <c r="N48" s="66"/>
    </row>
    <row r="49" spans="1:15" x14ac:dyDescent="0.3">
      <c r="A49" s="48" t="s">
        <v>55</v>
      </c>
      <c r="B49" s="118">
        <v>0</v>
      </c>
      <c r="C49" s="101">
        <v>0</v>
      </c>
      <c r="D49" s="118">
        <v>0</v>
      </c>
      <c r="E49" s="101">
        <v>0</v>
      </c>
      <c r="F49" s="118">
        <v>175</v>
      </c>
      <c r="G49" s="101">
        <v>0</v>
      </c>
      <c r="H49" s="118">
        <v>0</v>
      </c>
      <c r="I49" s="101">
        <v>0</v>
      </c>
      <c r="J49" s="118">
        <v>0</v>
      </c>
      <c r="K49" s="101">
        <v>0</v>
      </c>
      <c r="L49" s="118">
        <v>0</v>
      </c>
      <c r="M49" s="101">
        <v>0</v>
      </c>
      <c r="N49" s="66"/>
    </row>
    <row r="50" spans="1:15" x14ac:dyDescent="0.3">
      <c r="A50" s="48" t="s">
        <v>56</v>
      </c>
      <c r="B50" s="117">
        <v>0</v>
      </c>
      <c r="C50" s="3">
        <v>0</v>
      </c>
      <c r="D50" s="117">
        <v>0</v>
      </c>
      <c r="E50" s="3">
        <v>0</v>
      </c>
      <c r="F50" s="117">
        <v>0</v>
      </c>
      <c r="G50" s="3">
        <v>0</v>
      </c>
      <c r="H50" s="117">
        <v>0</v>
      </c>
      <c r="I50" s="102">
        <v>0</v>
      </c>
      <c r="J50" s="127">
        <v>0</v>
      </c>
      <c r="K50" s="102">
        <v>0</v>
      </c>
      <c r="L50" s="127">
        <v>0</v>
      </c>
      <c r="M50" s="102">
        <v>0</v>
      </c>
      <c r="N50" s="67"/>
    </row>
    <row r="51" spans="1:15" ht="16.2" thickBot="1" x14ac:dyDescent="0.35">
      <c r="A51" s="55"/>
      <c r="B51" s="119"/>
      <c r="C51" s="106"/>
      <c r="D51" s="119"/>
      <c r="E51" s="106"/>
      <c r="F51" s="119"/>
      <c r="G51" s="106"/>
      <c r="H51" s="119"/>
      <c r="I51" s="106"/>
      <c r="J51" s="119"/>
      <c r="K51" s="106"/>
      <c r="L51" s="119"/>
      <c r="M51" s="106"/>
      <c r="N51" s="68"/>
    </row>
    <row r="52" spans="1:15" ht="16.2" thickTop="1" x14ac:dyDescent="0.3">
      <c r="A52" s="54" t="s">
        <v>57</v>
      </c>
      <c r="B52" s="120">
        <f t="shared" ref="B52:H52" si="2">SUM(B34:B50)</f>
        <v>1156.6699999999998</v>
      </c>
      <c r="C52" s="104">
        <f t="shared" si="2"/>
        <v>222.9</v>
      </c>
      <c r="D52" s="120">
        <f t="shared" si="2"/>
        <v>0</v>
      </c>
      <c r="E52" s="104">
        <f t="shared" si="2"/>
        <v>949</v>
      </c>
      <c r="F52" s="120">
        <f t="shared" si="2"/>
        <v>947</v>
      </c>
      <c r="G52" s="104">
        <f t="shared" si="2"/>
        <v>165</v>
      </c>
      <c r="H52" s="120">
        <f t="shared" si="2"/>
        <v>1449.28</v>
      </c>
      <c r="I52" s="105">
        <f>SUM(I35:I50)</f>
        <v>148</v>
      </c>
      <c r="J52" s="128">
        <f>SUM(J34:J50)</f>
        <v>317</v>
      </c>
      <c r="K52" s="105">
        <f>SUM(K34:K50)</f>
        <v>0</v>
      </c>
      <c r="L52" s="128">
        <f>SUM(L34:L50)</f>
        <v>149.80000000000001</v>
      </c>
      <c r="M52" s="105">
        <f>SUM(M34:M50)</f>
        <v>0</v>
      </c>
      <c r="N52" s="69">
        <f>SUM(B52:M52)</f>
        <v>5504.65</v>
      </c>
      <c r="O52" s="28"/>
    </row>
    <row r="53" spans="1:15" x14ac:dyDescent="0.3">
      <c r="A53" s="46"/>
      <c r="B53" s="88"/>
      <c r="C53" s="33"/>
      <c r="D53" s="88"/>
      <c r="E53" s="33"/>
      <c r="F53" s="88"/>
      <c r="G53" s="33"/>
      <c r="H53" s="88"/>
      <c r="I53" s="35"/>
      <c r="J53" s="83"/>
      <c r="K53" s="35"/>
      <c r="L53" s="83"/>
      <c r="M53" s="35"/>
      <c r="N53" s="61"/>
    </row>
    <row r="54" spans="1:15" s="37" customFormat="1" x14ac:dyDescent="0.3">
      <c r="A54" s="54" t="s">
        <v>58</v>
      </c>
      <c r="B54" s="89"/>
      <c r="D54" s="89"/>
      <c r="F54" s="89"/>
      <c r="H54" s="89"/>
      <c r="J54" s="89"/>
      <c r="L54" s="89"/>
      <c r="N54" s="70"/>
    </row>
    <row r="55" spans="1:15" x14ac:dyDescent="0.3">
      <c r="A55" s="56" t="s">
        <v>59</v>
      </c>
      <c r="B55" s="118">
        <v>143.37</v>
      </c>
      <c r="C55" s="101">
        <v>152.9</v>
      </c>
      <c r="D55" s="118">
        <v>261.27999999999997</v>
      </c>
      <c r="E55" s="101">
        <v>481.48</v>
      </c>
      <c r="F55" s="118">
        <v>589.94000000000005</v>
      </c>
      <c r="G55" s="101">
        <v>312.42</v>
      </c>
      <c r="H55" s="118">
        <v>412.88</v>
      </c>
      <c r="I55" s="101">
        <v>178.21</v>
      </c>
      <c r="J55" s="118">
        <v>180.43</v>
      </c>
      <c r="K55" s="101">
        <v>221.31</v>
      </c>
      <c r="L55" s="118">
        <v>185.39</v>
      </c>
      <c r="M55" s="101">
        <v>187.66</v>
      </c>
      <c r="N55" s="65"/>
    </row>
    <row r="56" spans="1:15" x14ac:dyDescent="0.3">
      <c r="A56" s="56" t="s">
        <v>60</v>
      </c>
      <c r="B56" s="117">
        <v>0</v>
      </c>
      <c r="C56" s="3">
        <v>0</v>
      </c>
      <c r="D56" s="117">
        <v>0</v>
      </c>
      <c r="E56" s="3">
        <v>0</v>
      </c>
      <c r="F56" s="117">
        <v>0</v>
      </c>
      <c r="G56" s="3">
        <v>0</v>
      </c>
      <c r="H56" s="117">
        <v>0</v>
      </c>
      <c r="I56" s="3">
        <v>0</v>
      </c>
      <c r="J56" s="117">
        <v>0</v>
      </c>
      <c r="K56" s="3">
        <v>0</v>
      </c>
      <c r="L56" s="117">
        <v>0</v>
      </c>
      <c r="M56" s="3"/>
      <c r="N56" s="65"/>
    </row>
    <row r="57" spans="1:15" x14ac:dyDescent="0.3">
      <c r="A57" s="56" t="s">
        <v>61</v>
      </c>
      <c r="B57" s="118">
        <v>301.58999999999997</v>
      </c>
      <c r="C57" s="101">
        <v>299.27</v>
      </c>
      <c r="D57" s="118">
        <v>249.98</v>
      </c>
      <c r="E57" s="101">
        <v>253.23</v>
      </c>
      <c r="F57" s="118">
        <v>327.64999999999998</v>
      </c>
      <c r="G57" s="101">
        <v>252.67</v>
      </c>
      <c r="H57" s="118">
        <v>728.52</v>
      </c>
      <c r="I57" s="101">
        <v>335.09</v>
      </c>
      <c r="J57" s="118">
        <v>337</v>
      </c>
      <c r="K57" s="101">
        <v>670.22</v>
      </c>
      <c r="L57" s="118">
        <v>378.53</v>
      </c>
      <c r="M57" s="101">
        <v>0</v>
      </c>
      <c r="N57" s="65"/>
    </row>
    <row r="58" spans="1:15" x14ac:dyDescent="0.3">
      <c r="A58" s="56" t="s">
        <v>62</v>
      </c>
      <c r="B58" s="118">
        <v>137.30000000000001</v>
      </c>
      <c r="C58" s="101">
        <v>139.31</v>
      </c>
      <c r="D58" s="118">
        <v>156.25</v>
      </c>
      <c r="E58" s="101">
        <v>158.58000000000001</v>
      </c>
      <c r="F58" s="118">
        <v>156.47999999999999</v>
      </c>
      <c r="G58" s="101">
        <v>165.81</v>
      </c>
      <c r="H58" s="118">
        <v>-153.47</v>
      </c>
      <c r="I58" s="101">
        <v>167.35</v>
      </c>
      <c r="J58" s="118">
        <v>164.88</v>
      </c>
      <c r="K58" s="101">
        <v>167.32</v>
      </c>
      <c r="L58" s="118">
        <v>0</v>
      </c>
      <c r="M58" s="101">
        <v>0</v>
      </c>
      <c r="N58" s="65"/>
    </row>
    <row r="59" spans="1:15" x14ac:dyDescent="0.3">
      <c r="A59" s="56" t="s">
        <v>63</v>
      </c>
      <c r="B59" s="118">
        <v>0</v>
      </c>
      <c r="C59" s="101">
        <v>0</v>
      </c>
      <c r="D59" s="118">
        <v>0</v>
      </c>
      <c r="E59" s="101">
        <v>28.4</v>
      </c>
      <c r="F59" s="118">
        <v>0</v>
      </c>
      <c r="G59" s="101">
        <v>0</v>
      </c>
      <c r="H59" s="118">
        <v>0</v>
      </c>
      <c r="I59" s="101">
        <v>0</v>
      </c>
      <c r="J59" s="118">
        <v>0</v>
      </c>
      <c r="K59" s="101">
        <v>28.4</v>
      </c>
      <c r="L59" s="118">
        <v>0</v>
      </c>
      <c r="M59" s="101">
        <v>0</v>
      </c>
      <c r="N59" s="65"/>
    </row>
    <row r="60" spans="1:15" ht="16.2" thickBot="1" x14ac:dyDescent="0.35">
      <c r="A60" s="57"/>
      <c r="B60" s="121"/>
      <c r="C60" s="103"/>
      <c r="D60" s="121"/>
      <c r="E60" s="103"/>
      <c r="F60" s="121"/>
      <c r="G60" s="103"/>
      <c r="H60" s="121"/>
      <c r="I60" s="103"/>
      <c r="J60" s="121"/>
      <c r="K60" s="103"/>
      <c r="L60" s="121"/>
      <c r="M60" s="103"/>
      <c r="N60" s="71"/>
    </row>
    <row r="61" spans="1:15" ht="16.2" thickTop="1" x14ac:dyDescent="0.3">
      <c r="A61" s="52" t="s">
        <v>64</v>
      </c>
      <c r="B61" s="122">
        <f>SUM(B55:B60)</f>
        <v>582.26</v>
      </c>
      <c r="C61" s="17">
        <f>SUM(C55:C60)</f>
        <v>591.48</v>
      </c>
      <c r="D61" s="122">
        <f>SUM(D55:D59)</f>
        <v>667.51</v>
      </c>
      <c r="E61" s="17">
        <f>SUM(E55:E60)</f>
        <v>921.69</v>
      </c>
      <c r="F61" s="122">
        <f>SUM(F55:F60)</f>
        <v>1074.07</v>
      </c>
      <c r="G61" s="17">
        <f t="shared" ref="G61:M61" si="3">SUM(G55:G59)</f>
        <v>730.90000000000009</v>
      </c>
      <c r="H61" s="122">
        <f t="shared" si="3"/>
        <v>987.93000000000006</v>
      </c>
      <c r="I61" s="17">
        <f t="shared" si="3"/>
        <v>680.65</v>
      </c>
      <c r="J61" s="122">
        <f t="shared" si="3"/>
        <v>682.31000000000006</v>
      </c>
      <c r="K61" s="17">
        <f t="shared" si="3"/>
        <v>1087.25</v>
      </c>
      <c r="L61" s="122">
        <f t="shared" si="3"/>
        <v>563.91999999999996</v>
      </c>
      <c r="M61" s="17">
        <f t="shared" si="3"/>
        <v>187.66</v>
      </c>
      <c r="N61" s="72">
        <f>SUM(B61:M61)</f>
        <v>8757.6299999999992</v>
      </c>
    </row>
    <row r="62" spans="1:15" x14ac:dyDescent="0.3">
      <c r="A62" s="46"/>
      <c r="B62" s="85"/>
      <c r="D62" s="85"/>
      <c r="F62" s="85"/>
      <c r="H62" s="85"/>
      <c r="J62" s="85"/>
      <c r="L62" s="85"/>
      <c r="N62" s="65"/>
    </row>
    <row r="63" spans="1:15" x14ac:dyDescent="0.3">
      <c r="A63" s="46"/>
      <c r="B63" s="85"/>
      <c r="D63" s="85"/>
      <c r="F63" s="85"/>
      <c r="H63" s="85"/>
      <c r="J63" s="85"/>
      <c r="L63" s="85"/>
      <c r="N63" s="65"/>
    </row>
    <row r="64" spans="1:15" x14ac:dyDescent="0.3">
      <c r="A64" s="54" t="s">
        <v>65</v>
      </c>
      <c r="B64" s="85"/>
      <c r="D64" s="85"/>
      <c r="F64" s="85"/>
      <c r="H64" s="85"/>
      <c r="J64" s="85"/>
      <c r="L64" s="85"/>
      <c r="N64" s="65"/>
    </row>
    <row r="65" spans="1:14" x14ac:dyDescent="0.3">
      <c r="A65" s="56" t="s">
        <v>66</v>
      </c>
      <c r="B65" s="117">
        <v>0</v>
      </c>
      <c r="C65" s="3">
        <v>0</v>
      </c>
      <c r="D65" s="117">
        <v>0</v>
      </c>
      <c r="E65" s="3">
        <v>0</v>
      </c>
      <c r="F65" s="117">
        <v>0</v>
      </c>
      <c r="G65" s="3">
        <v>0</v>
      </c>
      <c r="H65" s="117">
        <v>0</v>
      </c>
      <c r="I65" s="3">
        <v>0</v>
      </c>
      <c r="J65" s="117">
        <v>0</v>
      </c>
      <c r="K65" s="3">
        <v>0</v>
      </c>
      <c r="L65" s="117">
        <v>0</v>
      </c>
      <c r="M65" s="3">
        <v>0</v>
      </c>
      <c r="N65" s="66"/>
    </row>
    <row r="66" spans="1:14" x14ac:dyDescent="0.3">
      <c r="A66" s="56" t="s">
        <v>67</v>
      </c>
      <c r="B66" s="117">
        <v>0</v>
      </c>
      <c r="C66" s="3">
        <v>0</v>
      </c>
      <c r="D66" s="117">
        <v>0</v>
      </c>
      <c r="E66" s="3">
        <v>45</v>
      </c>
      <c r="F66" s="117">
        <v>0</v>
      </c>
      <c r="G66" s="3">
        <v>0</v>
      </c>
      <c r="H66" s="117">
        <v>0</v>
      </c>
      <c r="I66" s="3">
        <v>0</v>
      </c>
      <c r="J66" s="117">
        <v>0</v>
      </c>
      <c r="K66" s="3">
        <v>0</v>
      </c>
      <c r="L66" s="117">
        <v>0</v>
      </c>
      <c r="M66" s="3">
        <v>0</v>
      </c>
      <c r="N66" s="66"/>
    </row>
    <row r="67" spans="1:14" x14ac:dyDescent="0.3">
      <c r="A67" s="56" t="s">
        <v>69</v>
      </c>
      <c r="B67" s="117">
        <v>0</v>
      </c>
      <c r="C67" s="3">
        <v>0</v>
      </c>
      <c r="D67" s="117">
        <v>60</v>
      </c>
      <c r="E67" s="3">
        <v>0</v>
      </c>
      <c r="F67" s="117">
        <v>0</v>
      </c>
      <c r="G67" s="3">
        <v>0</v>
      </c>
      <c r="H67" s="117">
        <v>60</v>
      </c>
      <c r="I67" s="3">
        <v>0</v>
      </c>
      <c r="J67" s="117">
        <v>0</v>
      </c>
      <c r="K67" s="3">
        <v>0</v>
      </c>
      <c r="L67" s="117">
        <v>60</v>
      </c>
      <c r="M67" s="3">
        <v>0</v>
      </c>
      <c r="N67" s="66"/>
    </row>
    <row r="68" spans="1:14" x14ac:dyDescent="0.3">
      <c r="A68" s="56" t="s">
        <v>71</v>
      </c>
      <c r="B68" s="117">
        <v>487</v>
      </c>
      <c r="C68" s="3">
        <v>487</v>
      </c>
      <c r="D68" s="117">
        <v>487</v>
      </c>
      <c r="E68" s="3">
        <v>487</v>
      </c>
      <c r="F68" s="117">
        <v>487</v>
      </c>
      <c r="G68" s="3">
        <v>487</v>
      </c>
      <c r="H68" s="117">
        <v>487</v>
      </c>
      <c r="I68" s="3">
        <v>487</v>
      </c>
      <c r="J68" s="117">
        <v>487</v>
      </c>
      <c r="K68" s="3">
        <v>487</v>
      </c>
      <c r="L68" s="117">
        <v>487</v>
      </c>
      <c r="M68" s="3">
        <v>487</v>
      </c>
      <c r="N68" s="66"/>
    </row>
    <row r="69" spans="1:14" x14ac:dyDescent="0.3">
      <c r="A69" s="56" t="s">
        <v>72</v>
      </c>
      <c r="B69" s="117">
        <v>0</v>
      </c>
      <c r="C69" s="3">
        <v>0</v>
      </c>
      <c r="D69" s="117">
        <v>0</v>
      </c>
      <c r="E69" s="3">
        <v>0</v>
      </c>
      <c r="F69" s="117">
        <v>0</v>
      </c>
      <c r="G69" s="3">
        <v>3765</v>
      </c>
      <c r="H69" s="117">
        <v>0</v>
      </c>
      <c r="I69" s="3">
        <v>0</v>
      </c>
      <c r="J69" s="117">
        <v>0</v>
      </c>
      <c r="K69" s="3">
        <v>0</v>
      </c>
      <c r="L69" s="117">
        <v>0</v>
      </c>
      <c r="M69" s="3">
        <v>3765</v>
      </c>
      <c r="N69" s="66"/>
    </row>
    <row r="70" spans="1:14" x14ac:dyDescent="0.3">
      <c r="A70" s="56" t="s">
        <v>68</v>
      </c>
      <c r="B70" s="117">
        <v>200</v>
      </c>
      <c r="C70" s="3">
        <v>200</v>
      </c>
      <c r="D70" s="117">
        <v>200</v>
      </c>
      <c r="E70" s="3">
        <v>200</v>
      </c>
      <c r="F70" s="117">
        <v>0</v>
      </c>
      <c r="G70" s="3">
        <v>200</v>
      </c>
      <c r="H70" s="117">
        <v>200</v>
      </c>
      <c r="I70" s="3">
        <v>200</v>
      </c>
      <c r="J70" s="117">
        <v>200</v>
      </c>
      <c r="K70" s="3">
        <v>0</v>
      </c>
      <c r="L70" s="117">
        <v>250</v>
      </c>
      <c r="M70" s="3">
        <v>0</v>
      </c>
      <c r="N70" s="66"/>
    </row>
    <row r="71" spans="1:14" x14ac:dyDescent="0.3">
      <c r="A71" s="56" t="s">
        <v>70</v>
      </c>
      <c r="B71" s="117">
        <v>0</v>
      </c>
      <c r="C71" s="3">
        <v>0</v>
      </c>
      <c r="D71" s="117">
        <v>0</v>
      </c>
      <c r="E71" s="3">
        <v>0</v>
      </c>
      <c r="F71" s="117">
        <v>0</v>
      </c>
      <c r="G71" s="3">
        <v>0</v>
      </c>
      <c r="H71" s="117">
        <v>0</v>
      </c>
      <c r="I71" s="3">
        <v>0</v>
      </c>
      <c r="J71" s="117">
        <v>0</v>
      </c>
      <c r="K71" s="3">
        <v>0</v>
      </c>
      <c r="L71" s="117">
        <v>0</v>
      </c>
      <c r="M71" s="3">
        <v>0</v>
      </c>
      <c r="N71" s="66"/>
    </row>
    <row r="72" spans="1:14" ht="16.2" thickBot="1" x14ac:dyDescent="0.35">
      <c r="A72" s="57"/>
      <c r="B72" s="123"/>
      <c r="C72" s="16"/>
      <c r="D72" s="123"/>
      <c r="E72" s="16"/>
      <c r="F72" s="123"/>
      <c r="G72" s="16"/>
      <c r="H72" s="123"/>
      <c r="I72" s="16"/>
      <c r="J72" s="123"/>
      <c r="K72" s="16"/>
      <c r="L72" s="123"/>
      <c r="M72" s="16"/>
      <c r="N72" s="73"/>
    </row>
    <row r="73" spans="1:14" ht="16.2" thickTop="1" x14ac:dyDescent="0.3">
      <c r="A73" s="52" t="s">
        <v>73</v>
      </c>
      <c r="B73" s="122">
        <f t="shared" ref="B73:M73" si="4">SUM(B65:B72)</f>
        <v>687</v>
      </c>
      <c r="C73" s="17">
        <f t="shared" si="4"/>
        <v>687</v>
      </c>
      <c r="D73" s="122">
        <f t="shared" si="4"/>
        <v>747</v>
      </c>
      <c r="E73" s="17">
        <f t="shared" si="4"/>
        <v>732</v>
      </c>
      <c r="F73" s="122">
        <f t="shared" si="4"/>
        <v>487</v>
      </c>
      <c r="G73" s="17">
        <f t="shared" si="4"/>
        <v>4452</v>
      </c>
      <c r="H73" s="122">
        <f t="shared" si="4"/>
        <v>747</v>
      </c>
      <c r="I73" s="17">
        <f t="shared" si="4"/>
        <v>687</v>
      </c>
      <c r="J73" s="122">
        <f t="shared" si="4"/>
        <v>687</v>
      </c>
      <c r="K73" s="17">
        <f t="shared" si="4"/>
        <v>487</v>
      </c>
      <c r="L73" s="122">
        <f t="shared" si="4"/>
        <v>797</v>
      </c>
      <c r="M73" s="17">
        <f t="shared" si="4"/>
        <v>4252</v>
      </c>
      <c r="N73" s="72">
        <f>SUM(B73:M73)</f>
        <v>15449</v>
      </c>
    </row>
    <row r="74" spans="1:14" x14ac:dyDescent="0.3">
      <c r="A74" s="46"/>
      <c r="B74" s="85"/>
      <c r="D74" s="85"/>
      <c r="F74" s="85"/>
      <c r="H74" s="85"/>
      <c r="J74" s="85"/>
      <c r="L74" s="85"/>
      <c r="N74" s="65"/>
    </row>
    <row r="75" spans="1:14" x14ac:dyDescent="0.3">
      <c r="A75" s="54" t="s">
        <v>74</v>
      </c>
      <c r="B75" s="85"/>
      <c r="D75" s="85"/>
      <c r="F75" s="85"/>
      <c r="H75" s="85"/>
      <c r="J75" s="85"/>
      <c r="L75" s="85"/>
      <c r="N75" s="65"/>
    </row>
    <row r="76" spans="1:14" x14ac:dyDescent="0.3">
      <c r="A76" s="56" t="s">
        <v>75</v>
      </c>
      <c r="B76" s="117">
        <v>0</v>
      </c>
      <c r="C76" s="3">
        <v>0</v>
      </c>
      <c r="D76" s="117">
        <v>0</v>
      </c>
      <c r="E76" s="3">
        <v>0</v>
      </c>
      <c r="F76" s="117">
        <v>0</v>
      </c>
      <c r="G76" s="3">
        <v>0</v>
      </c>
      <c r="H76" s="117">
        <v>0</v>
      </c>
      <c r="I76" s="3">
        <v>0</v>
      </c>
      <c r="J76" s="117">
        <v>0</v>
      </c>
      <c r="K76" s="3">
        <v>0</v>
      </c>
      <c r="L76" s="117">
        <v>0</v>
      </c>
      <c r="M76" s="3">
        <v>0</v>
      </c>
      <c r="N76" s="66"/>
    </row>
    <row r="77" spans="1:14" x14ac:dyDescent="0.3">
      <c r="A77" s="56" t="s">
        <v>76</v>
      </c>
      <c r="B77" s="117">
        <v>0</v>
      </c>
      <c r="C77" s="3">
        <v>0</v>
      </c>
      <c r="D77" s="117">
        <v>0</v>
      </c>
      <c r="E77" s="3">
        <v>0</v>
      </c>
      <c r="F77" s="117">
        <v>0</v>
      </c>
      <c r="G77" s="3">
        <v>0</v>
      </c>
      <c r="H77" s="117">
        <v>0</v>
      </c>
      <c r="I77" s="3">
        <v>0</v>
      </c>
      <c r="J77" s="117">
        <v>0</v>
      </c>
      <c r="K77" s="3">
        <v>0</v>
      </c>
      <c r="L77" s="117">
        <v>0</v>
      </c>
      <c r="M77" s="3">
        <v>0</v>
      </c>
      <c r="N77" s="66"/>
    </row>
    <row r="78" spans="1:14" x14ac:dyDescent="0.3">
      <c r="A78" s="56" t="s">
        <v>77</v>
      </c>
      <c r="B78" s="117">
        <v>0</v>
      </c>
      <c r="C78" s="3">
        <v>320</v>
      </c>
      <c r="D78" s="117">
        <v>0</v>
      </c>
      <c r="E78" s="3">
        <v>0</v>
      </c>
      <c r="F78" s="117">
        <v>0</v>
      </c>
      <c r="G78" s="3">
        <v>0</v>
      </c>
      <c r="H78" s="117">
        <v>0</v>
      </c>
      <c r="I78" s="3">
        <v>0</v>
      </c>
      <c r="J78" s="117">
        <v>0</v>
      </c>
      <c r="K78" s="3">
        <v>0</v>
      </c>
      <c r="L78" s="117">
        <v>0</v>
      </c>
      <c r="M78" s="3">
        <v>0</v>
      </c>
      <c r="N78" s="66"/>
    </row>
    <row r="79" spans="1:14" x14ac:dyDescent="0.3">
      <c r="A79" s="56" t="s">
        <v>78</v>
      </c>
      <c r="B79" s="117">
        <v>0</v>
      </c>
      <c r="C79" s="3">
        <v>0</v>
      </c>
      <c r="D79" s="117">
        <v>0</v>
      </c>
      <c r="E79" s="3">
        <v>0</v>
      </c>
      <c r="F79" s="117">
        <v>0</v>
      </c>
      <c r="G79" s="3">
        <v>0</v>
      </c>
      <c r="H79" s="117">
        <v>0</v>
      </c>
      <c r="I79" s="3">
        <v>0</v>
      </c>
      <c r="J79" s="117">
        <v>0</v>
      </c>
      <c r="K79" s="3">
        <v>0</v>
      </c>
      <c r="L79" s="117">
        <v>0</v>
      </c>
      <c r="M79" s="3">
        <v>0</v>
      </c>
      <c r="N79" s="66"/>
    </row>
    <row r="80" spans="1:14" x14ac:dyDescent="0.3">
      <c r="A80" s="56" t="s">
        <v>79</v>
      </c>
      <c r="B80" s="117">
        <v>187</v>
      </c>
      <c r="C80" s="3">
        <v>0</v>
      </c>
      <c r="D80" s="117">
        <v>0</v>
      </c>
      <c r="E80" s="3">
        <v>0</v>
      </c>
      <c r="F80" s="117">
        <v>0</v>
      </c>
      <c r="G80" s="3">
        <v>0</v>
      </c>
      <c r="H80" s="117">
        <v>0</v>
      </c>
      <c r="I80" s="3">
        <v>0</v>
      </c>
      <c r="J80" s="117">
        <v>0</v>
      </c>
      <c r="K80" s="3">
        <v>0</v>
      </c>
      <c r="L80" s="117">
        <v>0</v>
      </c>
      <c r="M80" s="3">
        <v>0</v>
      </c>
      <c r="N80" s="66"/>
    </row>
    <row r="81" spans="1:14" x14ac:dyDescent="0.3">
      <c r="A81" s="56" t="s">
        <v>80</v>
      </c>
      <c r="B81" s="117">
        <v>0</v>
      </c>
      <c r="C81" s="3">
        <v>0</v>
      </c>
      <c r="D81" s="117">
        <v>0</v>
      </c>
      <c r="E81" s="3">
        <v>0</v>
      </c>
      <c r="F81" s="117">
        <v>0</v>
      </c>
      <c r="G81" s="3">
        <v>0</v>
      </c>
      <c r="H81" s="117">
        <v>0</v>
      </c>
      <c r="I81" s="3">
        <v>0</v>
      </c>
      <c r="J81" s="117">
        <v>0</v>
      </c>
      <c r="K81" s="3"/>
      <c r="L81" s="117">
        <v>0</v>
      </c>
      <c r="M81" s="3">
        <v>0</v>
      </c>
      <c r="N81" s="66"/>
    </row>
    <row r="82" spans="1:14" x14ac:dyDescent="0.3">
      <c r="A82" s="56" t="s">
        <v>81</v>
      </c>
      <c r="B82" s="117">
        <v>0</v>
      </c>
      <c r="C82" s="3">
        <v>0</v>
      </c>
      <c r="D82" s="117">
        <v>0</v>
      </c>
      <c r="E82" s="3">
        <v>0</v>
      </c>
      <c r="F82" s="117">
        <v>0</v>
      </c>
      <c r="G82" s="3">
        <v>0</v>
      </c>
      <c r="H82" s="117">
        <v>0</v>
      </c>
      <c r="I82" s="3">
        <v>0</v>
      </c>
      <c r="J82" s="117">
        <v>0</v>
      </c>
      <c r="K82" s="3">
        <v>0</v>
      </c>
      <c r="L82" s="117">
        <v>0</v>
      </c>
      <c r="M82" s="3">
        <v>0</v>
      </c>
      <c r="N82" s="66"/>
    </row>
    <row r="83" spans="1:14" x14ac:dyDescent="0.3">
      <c r="A83" s="56" t="s">
        <v>82</v>
      </c>
      <c r="B83" s="117">
        <v>0</v>
      </c>
      <c r="C83" s="3">
        <v>0</v>
      </c>
      <c r="D83" s="117">
        <v>0</v>
      </c>
      <c r="E83" s="3">
        <v>0</v>
      </c>
      <c r="F83" s="117">
        <v>0</v>
      </c>
      <c r="G83" s="3">
        <v>0</v>
      </c>
      <c r="H83" s="117">
        <v>0</v>
      </c>
      <c r="I83" s="3">
        <v>0</v>
      </c>
      <c r="J83" s="117">
        <v>0</v>
      </c>
      <c r="K83" s="3">
        <v>0</v>
      </c>
      <c r="L83" s="117">
        <v>0</v>
      </c>
      <c r="M83" s="3">
        <v>0</v>
      </c>
      <c r="N83" s="66"/>
    </row>
    <row r="84" spans="1:14" x14ac:dyDescent="0.3">
      <c r="A84" s="56" t="s">
        <v>62</v>
      </c>
      <c r="B84" s="117">
        <v>0</v>
      </c>
      <c r="C84" s="3">
        <v>0</v>
      </c>
      <c r="D84" s="117">
        <v>0</v>
      </c>
      <c r="E84" s="3">
        <v>322</v>
      </c>
      <c r="F84" s="117">
        <v>0</v>
      </c>
      <c r="G84" s="3">
        <v>0</v>
      </c>
      <c r="H84" s="117">
        <v>0</v>
      </c>
      <c r="I84" s="3">
        <v>0</v>
      </c>
      <c r="J84" s="117">
        <v>405</v>
      </c>
      <c r="K84" s="3">
        <v>0</v>
      </c>
      <c r="L84" s="117">
        <v>0</v>
      </c>
      <c r="M84" s="3">
        <v>0</v>
      </c>
      <c r="N84" s="66"/>
    </row>
    <row r="85" spans="1:14" ht="16.2" thickBot="1" x14ac:dyDescent="0.35">
      <c r="A85" s="57"/>
      <c r="B85" s="117"/>
      <c r="C85" s="3"/>
      <c r="D85" s="117"/>
      <c r="E85" s="3"/>
      <c r="F85" s="117"/>
      <c r="G85" s="3"/>
      <c r="H85" s="117"/>
      <c r="I85" s="3"/>
      <c r="J85" s="117"/>
      <c r="K85" s="3"/>
      <c r="L85" s="117"/>
      <c r="M85" s="3"/>
      <c r="N85" s="73"/>
    </row>
    <row r="86" spans="1:14" ht="16.2" thickTop="1" x14ac:dyDescent="0.3">
      <c r="A86" s="52" t="s">
        <v>83</v>
      </c>
      <c r="B86" s="117">
        <f t="shared" ref="B86:M86" si="5">SUM(B76:B85)</f>
        <v>187</v>
      </c>
      <c r="C86" s="3">
        <f t="shared" si="5"/>
        <v>320</v>
      </c>
      <c r="D86" s="117">
        <f t="shared" si="5"/>
        <v>0</v>
      </c>
      <c r="E86" s="3">
        <f t="shared" si="5"/>
        <v>322</v>
      </c>
      <c r="F86" s="117">
        <f t="shared" si="5"/>
        <v>0</v>
      </c>
      <c r="G86" s="3">
        <f t="shared" si="5"/>
        <v>0</v>
      </c>
      <c r="H86" s="117">
        <f t="shared" si="5"/>
        <v>0</v>
      </c>
      <c r="I86" s="3">
        <f t="shared" si="5"/>
        <v>0</v>
      </c>
      <c r="J86" s="117">
        <f t="shared" si="5"/>
        <v>405</v>
      </c>
      <c r="K86" s="3">
        <f t="shared" si="5"/>
        <v>0</v>
      </c>
      <c r="L86" s="117">
        <f t="shared" si="5"/>
        <v>0</v>
      </c>
      <c r="M86" s="3">
        <f t="shared" si="5"/>
        <v>0</v>
      </c>
      <c r="N86" s="72">
        <f>SUM(B86:M86)</f>
        <v>1234</v>
      </c>
    </row>
    <row r="87" spans="1:14" ht="16.2" thickBot="1" x14ac:dyDescent="0.35">
      <c r="A87" s="57"/>
      <c r="B87" s="124"/>
      <c r="C87" s="40"/>
      <c r="D87" s="91"/>
      <c r="E87" s="40"/>
      <c r="F87" s="91"/>
      <c r="G87" s="40"/>
      <c r="H87" s="91"/>
      <c r="I87" s="40"/>
      <c r="J87" s="91"/>
      <c r="K87" s="40"/>
      <c r="L87" s="91"/>
      <c r="M87" s="40"/>
      <c r="N87" s="71"/>
    </row>
    <row r="88" spans="1:14" ht="16.2" thickTop="1" x14ac:dyDescent="0.3">
      <c r="A88" s="52" t="s">
        <v>84</v>
      </c>
      <c r="B88" s="125">
        <f>SUM(B52,B86)</f>
        <v>1343.6699999999998</v>
      </c>
      <c r="C88" s="74">
        <f t="shared" ref="C88:N88" si="6">SUM(C52,C61,C73,C86)</f>
        <v>1821.38</v>
      </c>
      <c r="D88" s="125">
        <f t="shared" si="6"/>
        <v>1414.51</v>
      </c>
      <c r="E88" s="74">
        <f t="shared" si="6"/>
        <v>2924.69</v>
      </c>
      <c r="F88" s="125">
        <f t="shared" si="6"/>
        <v>2508.0699999999997</v>
      </c>
      <c r="G88" s="74">
        <f t="shared" si="6"/>
        <v>5347.9</v>
      </c>
      <c r="H88" s="125">
        <f t="shared" si="6"/>
        <v>3184.21</v>
      </c>
      <c r="I88" s="74">
        <f t="shared" si="6"/>
        <v>1515.65</v>
      </c>
      <c r="J88" s="125">
        <f t="shared" si="6"/>
        <v>2091.31</v>
      </c>
      <c r="K88" s="74">
        <f t="shared" si="6"/>
        <v>1574.25</v>
      </c>
      <c r="L88" s="125">
        <f t="shared" si="6"/>
        <v>1510.72</v>
      </c>
      <c r="M88" s="74">
        <f t="shared" si="6"/>
        <v>4439.66</v>
      </c>
      <c r="N88" s="76">
        <f t="shared" si="6"/>
        <v>30945.279999999999</v>
      </c>
    </row>
    <row r="89" spans="1:14" ht="16.2" thickBot="1" x14ac:dyDescent="0.35">
      <c r="A89" s="57"/>
      <c r="B89" s="124"/>
      <c r="C89" s="40"/>
      <c r="D89" s="91"/>
      <c r="E89" s="40"/>
      <c r="F89" s="91"/>
      <c r="G89" s="40"/>
      <c r="H89" s="91"/>
      <c r="I89" s="40"/>
      <c r="J89" s="91"/>
      <c r="K89" s="40"/>
      <c r="L89" s="91"/>
      <c r="M89" s="40"/>
      <c r="N89" s="71"/>
    </row>
    <row r="90" spans="1:14" ht="16.2" thickTop="1" x14ac:dyDescent="0.3">
      <c r="A90" s="52" t="s">
        <v>85</v>
      </c>
      <c r="B90" s="125">
        <f t="shared" ref="B90:N90" si="7">SUM(B28-B88)</f>
        <v>4003.33</v>
      </c>
      <c r="C90" s="74">
        <f t="shared" si="7"/>
        <v>3925.62</v>
      </c>
      <c r="D90" s="125">
        <f t="shared" si="7"/>
        <v>3932.49</v>
      </c>
      <c r="E90" s="74">
        <f t="shared" si="7"/>
        <v>2997.31</v>
      </c>
      <c r="F90" s="125">
        <f t="shared" si="7"/>
        <v>3413.9300000000003</v>
      </c>
      <c r="G90" s="74">
        <f t="shared" si="7"/>
        <v>599.10000000000036</v>
      </c>
      <c r="H90" s="125">
        <f t="shared" si="7"/>
        <v>2740.79</v>
      </c>
      <c r="I90" s="74">
        <f t="shared" si="7"/>
        <v>4409.3500000000004</v>
      </c>
      <c r="J90" s="125">
        <f t="shared" si="7"/>
        <v>3833.69</v>
      </c>
      <c r="K90" s="74">
        <f t="shared" si="7"/>
        <v>4350.75</v>
      </c>
      <c r="L90" s="125">
        <f t="shared" si="7"/>
        <v>4314.28</v>
      </c>
      <c r="M90" s="74">
        <f t="shared" si="7"/>
        <v>1385.3400000000001</v>
      </c>
      <c r="N90" s="125">
        <f t="shared" si="7"/>
        <v>38636.720000000001</v>
      </c>
    </row>
  </sheetData>
  <mergeCells count="3">
    <mergeCell ref="A7:N7"/>
    <mergeCell ref="A5:N5"/>
    <mergeCell ref="A6:N6"/>
  </mergeCells>
  <pageMargins left="0.7" right="0.7" top="0.75" bottom="0.75" header="0.3" footer="0.3"/>
  <pageSetup scale="56" fitToHeight="0" orientation="landscape" r:id="rId1"/>
  <ignoredErrors>
    <ignoredError sqref="D61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78345-DB41-4860-87FA-BF165B319105}">
  <sheetPr>
    <pageSetUpPr fitToPage="1"/>
  </sheetPr>
  <dimension ref="A3:S35"/>
  <sheetViews>
    <sheetView topLeftCell="A10" zoomScale="80" zoomScaleNormal="80" workbookViewId="0">
      <selection activeCell="N35" sqref="N35"/>
    </sheetView>
  </sheetViews>
  <sheetFormatPr defaultColWidth="8.796875" defaultRowHeight="15.6" x14ac:dyDescent="0.3"/>
  <cols>
    <col min="1" max="1" width="33.69921875" customWidth="1"/>
    <col min="2" max="16" width="12.69921875" customWidth="1"/>
    <col min="17" max="17" width="10.19921875" bestFit="1" customWidth="1"/>
    <col min="18" max="19" width="11.19921875" bestFit="1" customWidth="1"/>
  </cols>
  <sheetData>
    <row r="3" spans="1:19" x14ac:dyDescent="0.3">
      <c r="S3" s="6"/>
    </row>
    <row r="4" spans="1:19" x14ac:dyDescent="0.3">
      <c r="D4" s="14"/>
      <c r="E4" s="14"/>
      <c r="S4" s="6"/>
    </row>
    <row r="5" spans="1:19" x14ac:dyDescent="0.3">
      <c r="A5" s="132" t="s">
        <v>21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28"/>
      <c r="P5" s="28"/>
    </row>
    <row r="6" spans="1:19" x14ac:dyDescent="0.3">
      <c r="A6" s="132" t="s">
        <v>105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29"/>
      <c r="P6" s="29"/>
    </row>
    <row r="7" spans="1:19" x14ac:dyDescent="0.3">
      <c r="A7" s="133" t="s">
        <v>102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28"/>
      <c r="P7" s="28"/>
    </row>
    <row r="8" spans="1:19" x14ac:dyDescent="0.3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1"/>
      <c r="P8" s="28"/>
    </row>
    <row r="9" spans="1:19" x14ac:dyDescent="0.3">
      <c r="A9" s="44"/>
      <c r="B9" s="78" t="s">
        <v>101</v>
      </c>
      <c r="C9" s="5" t="s">
        <v>89</v>
      </c>
      <c r="D9" s="78" t="s">
        <v>90</v>
      </c>
      <c r="E9" s="5" t="s">
        <v>91</v>
      </c>
      <c r="F9" s="78" t="s">
        <v>92</v>
      </c>
      <c r="G9" s="5" t="s">
        <v>93</v>
      </c>
      <c r="H9" s="78" t="s">
        <v>94</v>
      </c>
      <c r="I9" s="5" t="s">
        <v>95</v>
      </c>
      <c r="J9" s="78" t="s">
        <v>96</v>
      </c>
      <c r="K9" s="36" t="s">
        <v>97</v>
      </c>
      <c r="L9" s="94" t="s">
        <v>98</v>
      </c>
      <c r="M9" s="36" t="s">
        <v>99</v>
      </c>
      <c r="N9" s="58" t="s">
        <v>100</v>
      </c>
      <c r="O9" s="12"/>
    </row>
    <row r="10" spans="1:19" x14ac:dyDescent="0.3">
      <c r="A10" s="45"/>
      <c r="B10" s="79"/>
      <c r="C10" s="32"/>
      <c r="D10" s="79"/>
      <c r="F10" s="85"/>
      <c r="H10" s="85"/>
      <c r="J10" s="85"/>
      <c r="L10" s="85"/>
      <c r="N10" s="59"/>
    </row>
    <row r="11" spans="1:19" x14ac:dyDescent="0.3">
      <c r="A11" s="47" t="s">
        <v>24</v>
      </c>
      <c r="B11" s="80"/>
      <c r="C11" s="34"/>
      <c r="D11" s="80"/>
      <c r="E11" s="34"/>
      <c r="F11" s="80"/>
      <c r="G11" s="34"/>
      <c r="H11" s="80"/>
      <c r="I11" s="34"/>
      <c r="J11" s="80"/>
      <c r="K11" s="34"/>
      <c r="L11" s="80"/>
      <c r="M11" s="35"/>
      <c r="N11" s="61"/>
    </row>
    <row r="12" spans="1:19" x14ac:dyDescent="0.3">
      <c r="A12" s="48" t="s">
        <v>25</v>
      </c>
      <c r="B12" s="81">
        <v>6800</v>
      </c>
      <c r="C12" s="8">
        <v>6800</v>
      </c>
      <c r="D12" s="81">
        <v>6800</v>
      </c>
      <c r="E12" s="8">
        <v>6800</v>
      </c>
      <c r="F12" s="81">
        <v>6800</v>
      </c>
      <c r="G12" s="8">
        <v>6800</v>
      </c>
      <c r="H12" s="81">
        <v>6800</v>
      </c>
      <c r="I12" s="8">
        <v>6800</v>
      </c>
      <c r="J12" s="81">
        <v>6800</v>
      </c>
      <c r="K12" s="8">
        <v>6800</v>
      </c>
      <c r="L12" s="81">
        <v>6800</v>
      </c>
      <c r="M12" s="8">
        <v>6800</v>
      </c>
      <c r="N12" s="61"/>
    </row>
    <row r="13" spans="1:19" x14ac:dyDescent="0.3">
      <c r="A13" s="48" t="s">
        <v>103</v>
      </c>
      <c r="B13" s="81">
        <v>-204</v>
      </c>
      <c r="C13" s="8">
        <v>-204</v>
      </c>
      <c r="D13" s="81">
        <v>-204</v>
      </c>
      <c r="E13" s="8">
        <v>-204</v>
      </c>
      <c r="F13" s="81">
        <v>-204</v>
      </c>
      <c r="G13" s="8">
        <v>-204</v>
      </c>
      <c r="H13" s="81">
        <v>-204</v>
      </c>
      <c r="I13" s="8">
        <v>-204</v>
      </c>
      <c r="J13" s="81">
        <v>-204</v>
      </c>
      <c r="K13" s="8">
        <v>-204</v>
      </c>
      <c r="L13" s="81">
        <v>-204</v>
      </c>
      <c r="M13" s="8">
        <v>-204</v>
      </c>
      <c r="N13" s="61"/>
    </row>
    <row r="14" spans="1:19" ht="16.2" thickBot="1" x14ac:dyDescent="0.35">
      <c r="A14" s="49" t="s">
        <v>27</v>
      </c>
      <c r="B14" s="82">
        <v>0</v>
      </c>
      <c r="C14" s="38">
        <v>0</v>
      </c>
      <c r="D14" s="82">
        <v>0</v>
      </c>
      <c r="E14" s="38">
        <v>0</v>
      </c>
      <c r="F14" s="82">
        <v>0</v>
      </c>
      <c r="G14" s="38">
        <v>0</v>
      </c>
      <c r="H14" s="82">
        <v>0</v>
      </c>
      <c r="I14" s="38">
        <v>0</v>
      </c>
      <c r="J14" s="82">
        <v>0</v>
      </c>
      <c r="K14" s="38">
        <v>0</v>
      </c>
      <c r="L14" s="82">
        <v>0</v>
      </c>
      <c r="M14" s="38">
        <v>0</v>
      </c>
      <c r="N14" s="62"/>
    </row>
    <row r="15" spans="1:19" ht="16.2" thickTop="1" x14ac:dyDescent="0.3">
      <c r="A15" s="50" t="s">
        <v>104</v>
      </c>
      <c r="B15" s="81">
        <f t="shared" ref="B15:M15" si="0">SUM(B12:B14)</f>
        <v>6596</v>
      </c>
      <c r="C15" s="8">
        <f t="shared" si="0"/>
        <v>6596</v>
      </c>
      <c r="D15" s="81">
        <f t="shared" si="0"/>
        <v>6596</v>
      </c>
      <c r="E15" s="8">
        <f t="shared" si="0"/>
        <v>6596</v>
      </c>
      <c r="F15" s="81">
        <f t="shared" si="0"/>
        <v>6596</v>
      </c>
      <c r="G15" s="8">
        <f t="shared" si="0"/>
        <v>6596</v>
      </c>
      <c r="H15" s="81">
        <f t="shared" si="0"/>
        <v>6596</v>
      </c>
      <c r="I15" s="8">
        <f t="shared" si="0"/>
        <v>6596</v>
      </c>
      <c r="J15" s="81">
        <f t="shared" si="0"/>
        <v>6596</v>
      </c>
      <c r="K15" s="8">
        <f t="shared" si="0"/>
        <v>6596</v>
      </c>
      <c r="L15" s="81">
        <f t="shared" si="0"/>
        <v>6596</v>
      </c>
      <c r="M15" s="8">
        <f t="shared" si="0"/>
        <v>6596</v>
      </c>
      <c r="N15" s="77">
        <f>SUM(B15:M15)</f>
        <v>79152</v>
      </c>
    </row>
    <row r="16" spans="1:19" x14ac:dyDescent="0.3">
      <c r="A16" s="51"/>
      <c r="B16" s="83"/>
      <c r="C16" s="35"/>
      <c r="D16" s="83"/>
      <c r="E16" s="35"/>
      <c r="F16" s="83"/>
      <c r="G16" s="35"/>
      <c r="H16" s="83"/>
      <c r="I16" s="35"/>
      <c r="J16" s="83"/>
      <c r="K16" s="35"/>
      <c r="L16" s="83"/>
      <c r="M16" s="35"/>
      <c r="N16" s="61"/>
    </row>
    <row r="17" spans="1:15" x14ac:dyDescent="0.3">
      <c r="A17" s="46"/>
      <c r="B17" s="83"/>
      <c r="C17" s="35"/>
      <c r="D17" s="83"/>
      <c r="E17" s="35"/>
      <c r="F17" s="83"/>
      <c r="G17" s="35"/>
      <c r="H17" s="83"/>
      <c r="I17" s="35"/>
      <c r="J17" s="83"/>
      <c r="K17" s="35"/>
      <c r="L17" s="83"/>
      <c r="M17" s="35"/>
      <c r="N17" s="61"/>
    </row>
    <row r="18" spans="1:15" ht="16.2" thickBot="1" x14ac:dyDescent="0.35">
      <c r="A18" s="53"/>
      <c r="B18" s="84"/>
      <c r="C18" s="39"/>
      <c r="D18" s="84"/>
      <c r="E18" s="39"/>
      <c r="F18" s="84"/>
      <c r="G18" s="39"/>
      <c r="H18" s="84"/>
      <c r="I18" s="39"/>
      <c r="J18" s="84"/>
      <c r="K18" s="39"/>
      <c r="L18" s="84"/>
      <c r="M18" s="39"/>
      <c r="N18" s="62"/>
    </row>
    <row r="19" spans="1:15" ht="16.2" thickTop="1" x14ac:dyDescent="0.3">
      <c r="A19" s="47" t="s">
        <v>38</v>
      </c>
      <c r="B19" s="85"/>
      <c r="D19" s="85"/>
      <c r="F19" s="85"/>
      <c r="H19" s="85"/>
      <c r="J19" s="85"/>
      <c r="L19" s="85"/>
      <c r="N19" s="65"/>
    </row>
    <row r="20" spans="1:15" x14ac:dyDescent="0.3">
      <c r="A20" s="54"/>
      <c r="B20" s="85"/>
      <c r="D20" s="85"/>
      <c r="F20" s="85"/>
      <c r="H20" s="85"/>
      <c r="J20" s="85"/>
      <c r="L20" s="85"/>
      <c r="N20" s="65"/>
    </row>
    <row r="21" spans="1:15" x14ac:dyDescent="0.3">
      <c r="A21" s="54" t="s">
        <v>39</v>
      </c>
      <c r="B21" s="86"/>
      <c r="D21" s="85"/>
      <c r="F21" s="85"/>
      <c r="H21" s="85"/>
      <c r="J21" s="85"/>
      <c r="L21" s="85"/>
      <c r="N21" s="65"/>
    </row>
    <row r="22" spans="1:15" x14ac:dyDescent="0.3">
      <c r="A22" s="54" t="s">
        <v>57</v>
      </c>
      <c r="B22" s="87">
        <f>SUM('T12 - Through Dec 2022'!B52)</f>
        <v>1156.6699999999998</v>
      </c>
      <c r="C22" s="43">
        <f>SUM('T12 - Through Dec 2022'!C52)</f>
        <v>222.9</v>
      </c>
      <c r="D22" s="90">
        <f>SUM('T12 - Through Dec 2022'!D52)</f>
        <v>0</v>
      </c>
      <c r="E22" s="43">
        <f>SUM('T12 - Through Dec 2022'!E52)</f>
        <v>949</v>
      </c>
      <c r="F22" s="87">
        <f>SUM('T12 - Through Dec 2022'!F52)</f>
        <v>947</v>
      </c>
      <c r="G22" s="43">
        <f>SUM('T12 - Through Dec 2022'!G52)</f>
        <v>165</v>
      </c>
      <c r="H22" s="87">
        <f>SUM('T12 - Through Dec 2022'!H52)</f>
        <v>1449.28</v>
      </c>
      <c r="I22" s="42">
        <f>SUM('T12 - Through Dec 2022'!I52)</f>
        <v>148</v>
      </c>
      <c r="J22" s="93">
        <f>SUM('T12 - Through Dec 2022'!J52)</f>
        <v>317</v>
      </c>
      <c r="K22" s="42">
        <f>SUM('T12 - Through Dec 2022'!K52)</f>
        <v>0</v>
      </c>
      <c r="L22" s="93">
        <f>SUM('T12 - Through Dec 2022'!L52)</f>
        <v>149.80000000000001</v>
      </c>
      <c r="M22" s="42">
        <f>SUM('T12 - Through Dec 2022'!M52)</f>
        <v>0</v>
      </c>
      <c r="N22" s="69">
        <f>SUM(B22:M22)</f>
        <v>5504.65</v>
      </c>
      <c r="O22" s="28"/>
    </row>
    <row r="23" spans="1:15" x14ac:dyDescent="0.3">
      <c r="A23" s="46"/>
      <c r="B23" s="88"/>
      <c r="C23" s="33"/>
      <c r="D23" s="88"/>
      <c r="E23" s="33"/>
      <c r="F23" s="88"/>
      <c r="G23" s="33"/>
      <c r="H23" s="88"/>
      <c r="I23" s="35"/>
      <c r="J23" s="83"/>
      <c r="K23" s="35"/>
      <c r="L23" s="83"/>
      <c r="M23" s="35"/>
      <c r="N23" s="61"/>
    </row>
    <row r="24" spans="1:15" s="37" customFormat="1" x14ac:dyDescent="0.3">
      <c r="A24" s="54" t="s">
        <v>58</v>
      </c>
      <c r="B24" s="89"/>
      <c r="D24" s="89"/>
      <c r="F24" s="89"/>
      <c r="H24" s="89"/>
      <c r="J24" s="89"/>
      <c r="L24" s="89"/>
      <c r="N24" s="70"/>
    </row>
    <row r="25" spans="1:15" x14ac:dyDescent="0.3">
      <c r="A25" s="52" t="s">
        <v>64</v>
      </c>
      <c r="B25" s="90">
        <f>SUM('T12 - Through Dec 2022'!B61)</f>
        <v>582.26</v>
      </c>
      <c r="C25" s="2">
        <f>SUM('T12 - Through Dec 2022'!C61)</f>
        <v>591.48</v>
      </c>
      <c r="D25" s="90">
        <f>SUM('T12 - Through Dec 2022'!D61)</f>
        <v>667.51</v>
      </c>
      <c r="E25" s="2">
        <f>SUM('T12 - Through Dec 2022'!E61)</f>
        <v>921.69</v>
      </c>
      <c r="F25" s="90">
        <f>SUM('T12 - Through Dec 2022'!F61)</f>
        <v>1074.07</v>
      </c>
      <c r="G25" s="2">
        <f>SUM('T12 - Through Dec 2022'!G61)</f>
        <v>730.90000000000009</v>
      </c>
      <c r="H25" s="90">
        <f>SUM('T12 - Through Dec 2022'!H61)</f>
        <v>987.93000000000006</v>
      </c>
      <c r="I25" s="2">
        <f>SUM('T12 - Through Dec 2022'!I61)</f>
        <v>680.65</v>
      </c>
      <c r="J25" s="90">
        <f>SUM('T12 - Through Dec 2022'!J61)</f>
        <v>682.31000000000006</v>
      </c>
      <c r="K25" s="2">
        <f>SUM('T12 - Through Dec 2022'!K61)</f>
        <v>1087.25</v>
      </c>
      <c r="L25" s="90">
        <f>SUM('T12 - Through Dec 2022'!L61)</f>
        <v>563.91999999999996</v>
      </c>
      <c r="M25" s="2">
        <f>SUM('T12 - Through Dec 2022'!M61)</f>
        <v>187.66</v>
      </c>
      <c r="N25" s="72">
        <f>SUM(B25:M25)</f>
        <v>8757.6299999999992</v>
      </c>
    </row>
    <row r="26" spans="1:15" x14ac:dyDescent="0.3">
      <c r="A26" s="46"/>
      <c r="B26" s="85"/>
      <c r="D26" s="85"/>
      <c r="F26" s="85"/>
      <c r="H26" s="85"/>
      <c r="J26" s="85"/>
      <c r="L26" s="85"/>
      <c r="N26" s="65"/>
    </row>
    <row r="27" spans="1:15" x14ac:dyDescent="0.3">
      <c r="A27" s="54" t="s">
        <v>65</v>
      </c>
      <c r="B27" s="85"/>
      <c r="D27" s="85"/>
      <c r="F27" s="85"/>
      <c r="H27" s="85"/>
      <c r="J27" s="85"/>
      <c r="L27" s="85"/>
      <c r="N27" s="65"/>
    </row>
    <row r="28" spans="1:15" x14ac:dyDescent="0.3">
      <c r="A28" s="52" t="s">
        <v>73</v>
      </c>
      <c r="B28" s="90">
        <f>SUM('T12 - Through Dec 2022'!B73)</f>
        <v>687</v>
      </c>
      <c r="C28" s="2">
        <f>SUM('T12 - Through Dec 2022'!C73)</f>
        <v>687</v>
      </c>
      <c r="D28" s="90">
        <f>SUM('T12 - Through Dec 2022'!D73)</f>
        <v>747</v>
      </c>
      <c r="E28" s="2">
        <f>SUM('T12 - Through Dec 2022'!E73)</f>
        <v>732</v>
      </c>
      <c r="F28" s="90">
        <f>SUM('T12 - Through Dec 2022'!F73)</f>
        <v>487</v>
      </c>
      <c r="G28" s="2">
        <f>SUM('T12 - Through Dec 2022'!G73)</f>
        <v>4452</v>
      </c>
      <c r="H28" s="90">
        <f>SUM('T12 - Through Dec 2022'!H73)</f>
        <v>747</v>
      </c>
      <c r="I28" s="2">
        <f>SUM('T12 - Through Dec 2022'!I73)</f>
        <v>687</v>
      </c>
      <c r="J28" s="90">
        <f>SUM('T12 - Through Dec 2022'!J73)</f>
        <v>687</v>
      </c>
      <c r="K28" s="2">
        <f>SUM('T12 - Through Dec 2022'!K73)</f>
        <v>487</v>
      </c>
      <c r="L28" s="90">
        <f>SUM('T12 - Through Dec 2022'!L73)</f>
        <v>797</v>
      </c>
      <c r="M28" s="2">
        <f>SUM('T12 - Through Dec 2022'!M73)</f>
        <v>4252</v>
      </c>
      <c r="N28" s="72">
        <f>SUM(B28:M28)</f>
        <v>15449</v>
      </c>
    </row>
    <row r="29" spans="1:15" x14ac:dyDescent="0.3">
      <c r="A29" s="46"/>
      <c r="B29" s="85"/>
      <c r="D29" s="85"/>
      <c r="F29" s="85"/>
      <c r="H29" s="85"/>
      <c r="J29" s="85"/>
      <c r="L29" s="85"/>
      <c r="N29" s="65"/>
    </row>
    <row r="30" spans="1:15" x14ac:dyDescent="0.3">
      <c r="A30" s="54" t="s">
        <v>74</v>
      </c>
      <c r="B30" s="85"/>
      <c r="D30" s="85"/>
      <c r="F30" s="85"/>
      <c r="H30" s="85"/>
      <c r="J30" s="85"/>
      <c r="L30" s="85"/>
      <c r="N30" s="65"/>
    </row>
    <row r="31" spans="1:15" x14ac:dyDescent="0.3">
      <c r="A31" s="52" t="s">
        <v>83</v>
      </c>
      <c r="B31" s="90">
        <f>SUM('T12 - Through Dec 2022'!B86)</f>
        <v>187</v>
      </c>
      <c r="C31" s="2">
        <f>SUM('T12 - Through Dec 2022'!C86)</f>
        <v>320</v>
      </c>
      <c r="D31" s="90">
        <f>SUM('T12 - Through Dec 2022'!D86)</f>
        <v>0</v>
      </c>
      <c r="E31" s="2">
        <f>SUM('T12 - Through Dec 2022'!E86)</f>
        <v>322</v>
      </c>
      <c r="F31" s="90">
        <f>SUM('T12 - Through Dec 2022'!F86)</f>
        <v>0</v>
      </c>
      <c r="G31" s="2">
        <f>SUM('T12 - Through Dec 2022'!G86)</f>
        <v>0</v>
      </c>
      <c r="H31" s="90">
        <f>SUM('T12 - Through Dec 2022'!H86)</f>
        <v>0</v>
      </c>
      <c r="I31" s="2">
        <f>SUM('T12 - Through Dec 2022'!I86)</f>
        <v>0</v>
      </c>
      <c r="J31" s="90">
        <f>SUM('T12 - Through Dec 2022'!J86)</f>
        <v>405</v>
      </c>
      <c r="K31" s="2">
        <f>SUM('T12 - Through Dec 2022'!K86)</f>
        <v>0</v>
      </c>
      <c r="L31" s="90">
        <f>SUM('T12 - Through Dec 2022'!L86)</f>
        <v>0</v>
      </c>
      <c r="M31" s="2">
        <f>SUM('T12 - Through Dec 2022'!M86)</f>
        <v>0</v>
      </c>
      <c r="N31" s="72">
        <f>SUM(B31:M31)</f>
        <v>1234</v>
      </c>
    </row>
    <row r="32" spans="1:15" ht="16.2" thickBot="1" x14ac:dyDescent="0.35">
      <c r="A32" s="57"/>
      <c r="B32" s="91"/>
      <c r="C32" s="40"/>
      <c r="D32" s="91"/>
      <c r="E32" s="40"/>
      <c r="F32" s="91"/>
      <c r="G32" s="40"/>
      <c r="H32" s="91"/>
      <c r="I32" s="40"/>
      <c r="J32" s="91"/>
      <c r="K32" s="40"/>
      <c r="L32" s="91"/>
      <c r="M32" s="40"/>
      <c r="N32" s="71"/>
    </row>
    <row r="33" spans="1:14" ht="16.2" thickTop="1" x14ac:dyDescent="0.3">
      <c r="A33" s="52" t="s">
        <v>84</v>
      </c>
      <c r="B33" s="92">
        <f t="shared" ref="B33:M33" si="1">SUM(B22:B31)</f>
        <v>2612.9299999999998</v>
      </c>
      <c r="C33" s="41">
        <f t="shared" si="1"/>
        <v>1821.38</v>
      </c>
      <c r="D33" s="92">
        <f t="shared" si="1"/>
        <v>1414.51</v>
      </c>
      <c r="E33" s="41">
        <f t="shared" si="1"/>
        <v>2924.69</v>
      </c>
      <c r="F33" s="92">
        <f t="shared" si="1"/>
        <v>2508.0699999999997</v>
      </c>
      <c r="G33" s="41">
        <f t="shared" si="1"/>
        <v>5347.9</v>
      </c>
      <c r="H33" s="92">
        <f t="shared" si="1"/>
        <v>3184.21</v>
      </c>
      <c r="I33" s="41">
        <f t="shared" si="1"/>
        <v>1515.65</v>
      </c>
      <c r="J33" s="92">
        <f t="shared" si="1"/>
        <v>2091.31</v>
      </c>
      <c r="K33" s="41">
        <f t="shared" si="1"/>
        <v>1574.25</v>
      </c>
      <c r="L33" s="92">
        <f t="shared" si="1"/>
        <v>1510.72</v>
      </c>
      <c r="M33" s="41">
        <f t="shared" si="1"/>
        <v>4439.66</v>
      </c>
      <c r="N33" s="76">
        <f>SUM(N22,N25,N28,N31)</f>
        <v>30945.279999999999</v>
      </c>
    </row>
    <row r="34" spans="1:14" ht="16.2" thickBot="1" x14ac:dyDescent="0.35">
      <c r="A34" s="57"/>
      <c r="B34" s="91"/>
      <c r="C34" s="40"/>
      <c r="D34" s="91"/>
      <c r="E34" s="40"/>
      <c r="F34" s="91"/>
      <c r="G34" s="40"/>
      <c r="H34" s="91"/>
      <c r="I34" s="40"/>
      <c r="J34" s="91"/>
      <c r="K34" s="40"/>
      <c r="L34" s="91"/>
      <c r="M34" s="40"/>
      <c r="N34" s="71"/>
    </row>
    <row r="35" spans="1:14" ht="16.2" thickTop="1" x14ac:dyDescent="0.3">
      <c r="A35" s="52" t="s">
        <v>85</v>
      </c>
      <c r="B35" s="92">
        <f t="shared" ref="B35:N35" si="2">SUM(B15-B33)</f>
        <v>3983.07</v>
      </c>
      <c r="C35" s="41">
        <f t="shared" si="2"/>
        <v>4774.62</v>
      </c>
      <c r="D35" s="92">
        <f t="shared" si="2"/>
        <v>5181.49</v>
      </c>
      <c r="E35" s="41">
        <f t="shared" si="2"/>
        <v>3671.31</v>
      </c>
      <c r="F35" s="92">
        <f t="shared" si="2"/>
        <v>4087.9300000000003</v>
      </c>
      <c r="G35" s="41">
        <f t="shared" si="2"/>
        <v>1248.1000000000004</v>
      </c>
      <c r="H35" s="92">
        <f t="shared" si="2"/>
        <v>3411.79</v>
      </c>
      <c r="I35" s="41">
        <f t="shared" si="2"/>
        <v>5080.3500000000004</v>
      </c>
      <c r="J35" s="92">
        <f t="shared" si="2"/>
        <v>4504.6900000000005</v>
      </c>
      <c r="K35" s="41">
        <f t="shared" si="2"/>
        <v>5021.75</v>
      </c>
      <c r="L35" s="92">
        <f t="shared" si="2"/>
        <v>5085.28</v>
      </c>
      <c r="M35" s="41">
        <f t="shared" si="2"/>
        <v>2156.34</v>
      </c>
      <c r="N35" s="75">
        <f t="shared" si="2"/>
        <v>48206.720000000001</v>
      </c>
    </row>
  </sheetData>
  <mergeCells count="3">
    <mergeCell ref="A5:N5"/>
    <mergeCell ref="A6:N6"/>
    <mergeCell ref="A7:N7"/>
  </mergeCells>
  <pageMargins left="0.7" right="0.7" top="0.75" bottom="0.75" header="0.3" footer="0.3"/>
  <pageSetup scale="5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B1894-BE9C-4D6D-9769-D79B55560065}">
  <sheetPr>
    <pageSetUpPr fitToPage="1"/>
  </sheetPr>
  <dimension ref="A3:S36"/>
  <sheetViews>
    <sheetView zoomScale="80" zoomScaleNormal="80" workbookViewId="0">
      <selection activeCell="O30" sqref="O30"/>
    </sheetView>
  </sheetViews>
  <sheetFormatPr defaultColWidth="8.796875" defaultRowHeight="15.6" x14ac:dyDescent="0.3"/>
  <cols>
    <col min="1" max="1" width="33.69921875" customWidth="1"/>
    <col min="2" max="16" width="12.69921875" customWidth="1"/>
    <col min="17" max="17" width="10.19921875" bestFit="1" customWidth="1"/>
    <col min="18" max="19" width="11.19921875" bestFit="1" customWidth="1"/>
  </cols>
  <sheetData>
    <row r="3" spans="1:19" x14ac:dyDescent="0.3">
      <c r="S3" s="6"/>
    </row>
    <row r="4" spans="1:19" x14ac:dyDescent="0.3">
      <c r="D4" s="14"/>
      <c r="E4" s="14"/>
      <c r="S4" s="6"/>
    </row>
    <row r="5" spans="1:19" x14ac:dyDescent="0.3">
      <c r="A5" s="132" t="s">
        <v>21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28"/>
      <c r="P5" s="28"/>
    </row>
    <row r="6" spans="1:19" x14ac:dyDescent="0.3">
      <c r="A6" s="132" t="s">
        <v>108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29"/>
      <c r="P6" s="29"/>
    </row>
    <row r="7" spans="1:19" x14ac:dyDescent="0.3">
      <c r="A7" s="133" t="s">
        <v>102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28"/>
      <c r="P7" s="28"/>
    </row>
    <row r="8" spans="1:19" x14ac:dyDescent="0.3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1"/>
      <c r="P8" s="28"/>
    </row>
    <row r="9" spans="1:19" x14ac:dyDescent="0.3">
      <c r="A9" s="44"/>
      <c r="B9" s="78" t="s">
        <v>101</v>
      </c>
      <c r="C9" s="5" t="s">
        <v>89</v>
      </c>
      <c r="D9" s="78" t="s">
        <v>90</v>
      </c>
      <c r="E9" s="5" t="s">
        <v>91</v>
      </c>
      <c r="F9" s="78" t="s">
        <v>92</v>
      </c>
      <c r="G9" s="5" t="s">
        <v>93</v>
      </c>
      <c r="H9" s="78" t="s">
        <v>94</v>
      </c>
      <c r="I9" s="5" t="s">
        <v>95</v>
      </c>
      <c r="J9" s="78" t="s">
        <v>96</v>
      </c>
      <c r="K9" s="36" t="s">
        <v>97</v>
      </c>
      <c r="L9" s="94" t="s">
        <v>98</v>
      </c>
      <c r="M9" s="36" t="s">
        <v>99</v>
      </c>
      <c r="N9" s="58" t="s">
        <v>100</v>
      </c>
      <c r="O9" s="12"/>
    </row>
    <row r="10" spans="1:19" x14ac:dyDescent="0.3">
      <c r="A10" s="45"/>
      <c r="B10" s="79"/>
      <c r="C10" s="32"/>
      <c r="D10" s="79"/>
      <c r="F10" s="85"/>
      <c r="H10" s="85"/>
      <c r="J10" s="85"/>
      <c r="L10" s="85"/>
      <c r="N10" s="59"/>
    </row>
    <row r="11" spans="1:19" x14ac:dyDescent="0.3">
      <c r="A11" s="47" t="s">
        <v>24</v>
      </c>
      <c r="B11" s="80"/>
      <c r="C11" s="34"/>
      <c r="D11" s="80"/>
      <c r="E11" s="34"/>
      <c r="F11" s="80"/>
      <c r="G11" s="34"/>
      <c r="H11" s="80"/>
      <c r="I11" s="34"/>
      <c r="J11" s="80"/>
      <c r="K11" s="34"/>
      <c r="L11" s="80"/>
      <c r="M11" s="35"/>
      <c r="N11" s="61"/>
    </row>
    <row r="12" spans="1:19" x14ac:dyDescent="0.3">
      <c r="A12" s="48" t="s">
        <v>25</v>
      </c>
      <c r="B12" s="81">
        <v>6885</v>
      </c>
      <c r="C12" s="81">
        <v>6885</v>
      </c>
      <c r="D12" s="81">
        <v>6885</v>
      </c>
      <c r="E12" s="81">
        <v>6885</v>
      </c>
      <c r="F12" s="81">
        <v>6885</v>
      </c>
      <c r="G12" s="81">
        <v>6885</v>
      </c>
      <c r="H12" s="81">
        <v>6885</v>
      </c>
      <c r="I12" s="81">
        <v>6885</v>
      </c>
      <c r="J12" s="81">
        <v>6885</v>
      </c>
      <c r="K12" s="81">
        <v>6885</v>
      </c>
      <c r="L12" s="81">
        <v>6885</v>
      </c>
      <c r="M12" s="81">
        <v>6885</v>
      </c>
      <c r="N12" s="61"/>
    </row>
    <row r="13" spans="1:19" x14ac:dyDescent="0.3">
      <c r="A13" s="48" t="s">
        <v>103</v>
      </c>
      <c r="B13" s="81">
        <v>-204</v>
      </c>
      <c r="C13" s="8">
        <v>-204</v>
      </c>
      <c r="D13" s="81">
        <v>-204</v>
      </c>
      <c r="E13" s="8">
        <v>-204</v>
      </c>
      <c r="F13" s="81">
        <v>-204</v>
      </c>
      <c r="G13" s="8">
        <v>-204</v>
      </c>
      <c r="H13" s="81">
        <v>-204</v>
      </c>
      <c r="I13" s="8">
        <v>-204</v>
      </c>
      <c r="J13" s="81">
        <v>-204</v>
      </c>
      <c r="K13" s="8">
        <v>-204</v>
      </c>
      <c r="L13" s="81">
        <v>-204</v>
      </c>
      <c r="M13" s="8">
        <v>-204</v>
      </c>
      <c r="N13" s="61"/>
    </row>
    <row r="14" spans="1:19" ht="16.2" thickBot="1" x14ac:dyDescent="0.35">
      <c r="A14" s="49" t="s">
        <v>27</v>
      </c>
      <c r="B14" s="82">
        <v>0</v>
      </c>
      <c r="C14" s="38">
        <v>0</v>
      </c>
      <c r="D14" s="82">
        <v>0</v>
      </c>
      <c r="E14" s="38">
        <v>0</v>
      </c>
      <c r="F14" s="82">
        <v>0</v>
      </c>
      <c r="G14" s="38">
        <v>0</v>
      </c>
      <c r="H14" s="82">
        <v>0</v>
      </c>
      <c r="I14" s="38">
        <v>0</v>
      </c>
      <c r="J14" s="82">
        <v>0</v>
      </c>
      <c r="K14" s="38">
        <v>0</v>
      </c>
      <c r="L14" s="82">
        <v>0</v>
      </c>
      <c r="M14" s="38">
        <v>0</v>
      </c>
      <c r="N14" s="62"/>
    </row>
    <row r="15" spans="1:19" ht="16.2" thickTop="1" x14ac:dyDescent="0.3">
      <c r="A15" s="50" t="s">
        <v>104</v>
      </c>
      <c r="B15" s="81">
        <f t="shared" ref="B15:M15" si="0">SUM(B12:B14)</f>
        <v>6681</v>
      </c>
      <c r="C15" s="8">
        <f t="shared" si="0"/>
        <v>6681</v>
      </c>
      <c r="D15" s="81">
        <f t="shared" si="0"/>
        <v>6681</v>
      </c>
      <c r="E15" s="8">
        <f t="shared" si="0"/>
        <v>6681</v>
      </c>
      <c r="F15" s="81">
        <f t="shared" si="0"/>
        <v>6681</v>
      </c>
      <c r="G15" s="8">
        <f t="shared" si="0"/>
        <v>6681</v>
      </c>
      <c r="H15" s="81">
        <f t="shared" si="0"/>
        <v>6681</v>
      </c>
      <c r="I15" s="8">
        <f t="shared" si="0"/>
        <v>6681</v>
      </c>
      <c r="J15" s="81">
        <f t="shared" si="0"/>
        <v>6681</v>
      </c>
      <c r="K15" s="8">
        <f t="shared" si="0"/>
        <v>6681</v>
      </c>
      <c r="L15" s="81">
        <f t="shared" si="0"/>
        <v>6681</v>
      </c>
      <c r="M15" s="8">
        <f t="shared" si="0"/>
        <v>6681</v>
      </c>
      <c r="N15" s="77">
        <f>SUM(B15:M15)</f>
        <v>80172</v>
      </c>
    </row>
    <row r="16" spans="1:19" x14ac:dyDescent="0.3">
      <c r="A16" s="51"/>
      <c r="B16" s="83"/>
      <c r="C16" s="35"/>
      <c r="D16" s="83"/>
      <c r="E16" s="35"/>
      <c r="F16" s="83"/>
      <c r="G16" s="35"/>
      <c r="H16" s="83"/>
      <c r="I16" s="35"/>
      <c r="J16" s="83"/>
      <c r="K16" s="35"/>
      <c r="L16" s="83"/>
      <c r="M16" s="35"/>
      <c r="N16" s="61"/>
    </row>
    <row r="17" spans="1:15" ht="16.2" thickBot="1" x14ac:dyDescent="0.35">
      <c r="A17" s="53"/>
      <c r="B17" s="84"/>
      <c r="C17" s="39"/>
      <c r="D17" s="84"/>
      <c r="E17" s="39"/>
      <c r="F17" s="84"/>
      <c r="G17" s="39"/>
      <c r="H17" s="84"/>
      <c r="I17" s="39"/>
      <c r="J17" s="84"/>
      <c r="K17" s="39"/>
      <c r="L17" s="84"/>
      <c r="M17" s="39"/>
      <c r="N17" s="62"/>
    </row>
    <row r="18" spans="1:15" ht="16.2" thickTop="1" x14ac:dyDescent="0.3">
      <c r="A18" s="47" t="s">
        <v>38</v>
      </c>
      <c r="B18" s="85"/>
      <c r="D18" s="85"/>
      <c r="F18" s="85"/>
      <c r="H18" s="85"/>
      <c r="J18" s="85"/>
      <c r="L18" s="85"/>
      <c r="N18" s="65"/>
    </row>
    <row r="19" spans="1:15" x14ac:dyDescent="0.3">
      <c r="A19" s="54"/>
      <c r="B19" s="85"/>
      <c r="D19" s="85"/>
      <c r="F19" s="85"/>
      <c r="H19" s="85"/>
      <c r="J19" s="85"/>
      <c r="L19" s="85"/>
      <c r="N19" s="65"/>
    </row>
    <row r="20" spans="1:15" x14ac:dyDescent="0.3">
      <c r="A20" s="54" t="s">
        <v>39</v>
      </c>
      <c r="B20" s="86"/>
      <c r="D20" s="85"/>
      <c r="F20" s="85"/>
      <c r="H20" s="85"/>
      <c r="J20" s="85"/>
      <c r="L20" s="85"/>
      <c r="N20" s="65"/>
    </row>
    <row r="21" spans="1:15" x14ac:dyDescent="0.3">
      <c r="A21" s="54" t="s">
        <v>57</v>
      </c>
      <c r="B21" s="87">
        <f>SUM('T12 - Through Dec 2022'!B52)</f>
        <v>1156.6699999999998</v>
      </c>
      <c r="C21" s="43">
        <f>SUM('T12 - Through Dec 2022'!C52)</f>
        <v>222.9</v>
      </c>
      <c r="D21" s="90">
        <f>SUM('T12 - Through Dec 2022'!D52)</f>
        <v>0</v>
      </c>
      <c r="E21" s="43">
        <f>SUM('T12 - Through Dec 2022'!E52)</f>
        <v>949</v>
      </c>
      <c r="F21" s="87">
        <f>SUM('T12 - Through Dec 2022'!F52)</f>
        <v>947</v>
      </c>
      <c r="G21" s="43">
        <f>SUM('T12 - Through Dec 2022'!G52)</f>
        <v>165</v>
      </c>
      <c r="H21" s="87">
        <f>SUM('T12 - Through Dec 2022'!H52)</f>
        <v>1449.28</v>
      </c>
      <c r="I21" s="42">
        <f>SUM('T12 - Through Dec 2022'!I52)</f>
        <v>148</v>
      </c>
      <c r="J21" s="93">
        <f>SUM('T12 - Through Dec 2022'!J52)</f>
        <v>317</v>
      </c>
      <c r="K21" s="42">
        <f>SUM('T12 - Through Dec 2022'!K52)</f>
        <v>0</v>
      </c>
      <c r="L21" s="93">
        <f>SUM('T12 - Through Dec 2022'!L52)</f>
        <v>149.80000000000001</v>
      </c>
      <c r="M21" s="42">
        <f>SUM('T12 - Through Dec 2022'!M52)</f>
        <v>0</v>
      </c>
      <c r="N21" s="69">
        <f>SUM(B21:M21)</f>
        <v>5504.65</v>
      </c>
      <c r="O21" s="28"/>
    </row>
    <row r="22" spans="1:15" x14ac:dyDescent="0.3">
      <c r="A22" s="46"/>
      <c r="B22" s="88"/>
      <c r="C22" s="33"/>
      <c r="D22" s="88"/>
      <c r="E22" s="33"/>
      <c r="F22" s="88"/>
      <c r="G22" s="33"/>
      <c r="H22" s="88"/>
      <c r="I22" s="35"/>
      <c r="J22" s="83"/>
      <c r="K22" s="35"/>
      <c r="L22" s="83"/>
      <c r="M22" s="35"/>
      <c r="N22" s="61"/>
    </row>
    <row r="23" spans="1:15" s="37" customFormat="1" x14ac:dyDescent="0.3">
      <c r="A23" s="54" t="s">
        <v>58</v>
      </c>
      <c r="B23" s="89"/>
      <c r="D23" s="89"/>
      <c r="F23" s="89"/>
      <c r="H23" s="89"/>
      <c r="J23" s="89"/>
      <c r="L23" s="89"/>
      <c r="N23" s="70"/>
    </row>
    <row r="24" spans="1:15" x14ac:dyDescent="0.3">
      <c r="A24" s="95" t="s">
        <v>106</v>
      </c>
      <c r="B24" s="90">
        <v>-175</v>
      </c>
      <c r="C24" s="2">
        <v>-175</v>
      </c>
      <c r="D24" s="90">
        <v>-175</v>
      </c>
      <c r="E24" s="2">
        <v>-175</v>
      </c>
      <c r="F24" s="90">
        <v>-175</v>
      </c>
      <c r="G24" s="2">
        <v>-175</v>
      </c>
      <c r="H24" s="90">
        <v>-175</v>
      </c>
      <c r="I24" s="2">
        <v>-175</v>
      </c>
      <c r="J24" s="90">
        <v>-175</v>
      </c>
      <c r="K24" s="2">
        <v>-175</v>
      </c>
      <c r="L24" s="90">
        <v>-175</v>
      </c>
      <c r="M24" s="2">
        <v>-175</v>
      </c>
      <c r="N24" s="65"/>
    </row>
    <row r="25" spans="1:15" x14ac:dyDescent="0.3">
      <c r="A25" s="96" t="s">
        <v>107</v>
      </c>
      <c r="B25" s="97">
        <f>SUM('T12 - Through Dec 2022'!B61)</f>
        <v>582.26</v>
      </c>
      <c r="C25" s="98">
        <f>SUM('T12 - Through Dec 2022'!C61)</f>
        <v>591.48</v>
      </c>
      <c r="D25" s="99">
        <f>SUM('T12 - Through Dec 2022'!D61)</f>
        <v>667.51</v>
      </c>
      <c r="E25" s="98">
        <f>SUM('T12 - Through Dec 2022'!E61)</f>
        <v>921.69</v>
      </c>
      <c r="F25" s="99">
        <f>SUM('T12 - Through Dec 2022'!F61)</f>
        <v>1074.07</v>
      </c>
      <c r="G25" s="98">
        <f>SUM('T12 - Through Dec 2022'!G61)</f>
        <v>730.90000000000009</v>
      </c>
      <c r="H25" s="99">
        <f>SUM('T12 - Through Dec 2022'!H61)</f>
        <v>987.93000000000006</v>
      </c>
      <c r="I25" s="98">
        <f>SUM('T12 - Through Dec 2022'!I61)</f>
        <v>680.65</v>
      </c>
      <c r="J25" s="99">
        <f>SUM('T12 - Through Dec 2022'!J61)</f>
        <v>682.31000000000006</v>
      </c>
      <c r="K25" s="98">
        <f>SUM('T12 - Through Dec 2022'!K61)</f>
        <v>1087.25</v>
      </c>
      <c r="L25" s="99">
        <f>SUM('T12 - Through Dec 2022'!L61)</f>
        <v>563.91999999999996</v>
      </c>
      <c r="M25" s="98">
        <f>SUM('T12 - Through Dec 2022'!M61)</f>
        <v>187.66</v>
      </c>
      <c r="N25" s="72"/>
    </row>
    <row r="26" spans="1:15" x14ac:dyDescent="0.3">
      <c r="A26" s="52" t="s">
        <v>64</v>
      </c>
      <c r="B26" s="90">
        <f t="shared" ref="B26:M26" si="1">SUM(B24:B25)</f>
        <v>407.26</v>
      </c>
      <c r="C26" s="2">
        <f t="shared" si="1"/>
        <v>416.48</v>
      </c>
      <c r="D26" s="90">
        <f t="shared" si="1"/>
        <v>492.51</v>
      </c>
      <c r="E26" s="2">
        <f t="shared" si="1"/>
        <v>746.69</v>
      </c>
      <c r="F26" s="90">
        <f t="shared" si="1"/>
        <v>899.06999999999994</v>
      </c>
      <c r="G26" s="2">
        <f t="shared" si="1"/>
        <v>555.90000000000009</v>
      </c>
      <c r="H26" s="90">
        <f t="shared" si="1"/>
        <v>812.93000000000006</v>
      </c>
      <c r="I26" s="2">
        <f t="shared" si="1"/>
        <v>505.65</v>
      </c>
      <c r="J26" s="90">
        <f t="shared" si="1"/>
        <v>507.31000000000006</v>
      </c>
      <c r="K26" s="2">
        <f t="shared" si="1"/>
        <v>912.25</v>
      </c>
      <c r="L26" s="90">
        <f t="shared" si="1"/>
        <v>388.91999999999996</v>
      </c>
      <c r="M26" s="2">
        <f t="shared" si="1"/>
        <v>12.659999999999997</v>
      </c>
      <c r="N26" s="72">
        <f>SUM(B26:M26)</f>
        <v>6657.63</v>
      </c>
    </row>
    <row r="27" spans="1:15" x14ac:dyDescent="0.3">
      <c r="A27" s="46"/>
      <c r="B27" s="85"/>
      <c r="D27" s="85"/>
      <c r="F27" s="85"/>
      <c r="H27" s="85"/>
      <c r="J27" s="85"/>
      <c r="L27" s="85"/>
      <c r="N27" s="65"/>
    </row>
    <row r="28" spans="1:15" x14ac:dyDescent="0.3">
      <c r="A28" s="54" t="s">
        <v>65</v>
      </c>
      <c r="B28" s="85"/>
      <c r="D28" s="85"/>
      <c r="F28" s="85"/>
      <c r="H28" s="85"/>
      <c r="J28" s="85"/>
      <c r="L28" s="85"/>
      <c r="N28" s="65"/>
    </row>
    <row r="29" spans="1:15" x14ac:dyDescent="0.3">
      <c r="A29" s="52" t="s">
        <v>73</v>
      </c>
      <c r="B29" s="90">
        <f>SUM('T12 - Through Dec 2022'!B73)</f>
        <v>687</v>
      </c>
      <c r="C29" s="2">
        <f>SUM('T12 - Through Dec 2022'!C73)</f>
        <v>687</v>
      </c>
      <c r="D29" s="90">
        <f>SUM('T12 - Through Dec 2022'!D73)</f>
        <v>747</v>
      </c>
      <c r="E29" s="2">
        <f>SUM('T12 - Through Dec 2022'!E73)</f>
        <v>732</v>
      </c>
      <c r="F29" s="90">
        <f>SUM('T12 - Through Dec 2022'!F73)</f>
        <v>487</v>
      </c>
      <c r="G29" s="2">
        <f>SUM('T12 - Through Dec 2022'!G73)</f>
        <v>4452</v>
      </c>
      <c r="H29" s="90">
        <f>SUM('T12 - Through Dec 2022'!H73)</f>
        <v>747</v>
      </c>
      <c r="I29" s="2">
        <f>SUM('T12 - Through Dec 2022'!I73)</f>
        <v>687</v>
      </c>
      <c r="J29" s="90">
        <f>SUM('T12 - Through Dec 2022'!J73)</f>
        <v>687</v>
      </c>
      <c r="K29" s="2">
        <f>SUM('T12 - Through Dec 2022'!K73)</f>
        <v>487</v>
      </c>
      <c r="L29" s="90">
        <f>SUM('T12 - Through Dec 2022'!L73)</f>
        <v>797</v>
      </c>
      <c r="M29" s="2">
        <f>SUM('T12 - Through Dec 2022'!M73)</f>
        <v>4252</v>
      </c>
      <c r="N29" s="72">
        <f>SUM(B29:M29)</f>
        <v>15449</v>
      </c>
    </row>
    <row r="30" spans="1:15" x14ac:dyDescent="0.3">
      <c r="A30" s="46"/>
      <c r="B30" s="85"/>
      <c r="D30" s="85"/>
      <c r="F30" s="85"/>
      <c r="H30" s="85"/>
      <c r="J30" s="85"/>
      <c r="L30" s="85"/>
      <c r="N30" s="65"/>
    </row>
    <row r="31" spans="1:15" x14ac:dyDescent="0.3">
      <c r="A31" s="54" t="s">
        <v>74</v>
      </c>
      <c r="B31" s="85"/>
      <c r="D31" s="85"/>
      <c r="F31" s="85"/>
      <c r="H31" s="85"/>
      <c r="J31" s="85"/>
      <c r="L31" s="85"/>
      <c r="N31" s="65"/>
    </row>
    <row r="32" spans="1:15" x14ac:dyDescent="0.3">
      <c r="A32" s="52" t="s">
        <v>83</v>
      </c>
      <c r="B32" s="90">
        <f>SUM('T12 - Through Dec 2022'!B86)</f>
        <v>187</v>
      </c>
      <c r="C32" s="2">
        <f>SUM('T12 - Through Dec 2022'!C86)</f>
        <v>320</v>
      </c>
      <c r="D32" s="90">
        <f>SUM('T12 - Through Dec 2022'!D86)</f>
        <v>0</v>
      </c>
      <c r="E32" s="2">
        <f>SUM('T12 - Through Dec 2022'!E86)</f>
        <v>322</v>
      </c>
      <c r="F32" s="90">
        <f>SUM('T12 - Through Dec 2022'!F86)</f>
        <v>0</v>
      </c>
      <c r="G32" s="2">
        <f>SUM('T12 - Through Dec 2022'!G86)</f>
        <v>0</v>
      </c>
      <c r="H32" s="90">
        <f>SUM('T12 - Through Dec 2022'!H86)</f>
        <v>0</v>
      </c>
      <c r="I32" s="2">
        <f>SUM('T12 - Through Dec 2022'!I86)</f>
        <v>0</v>
      </c>
      <c r="J32" s="90">
        <f>SUM('T12 - Through Dec 2022'!J86)</f>
        <v>405</v>
      </c>
      <c r="K32" s="2">
        <f>SUM('T12 - Through Dec 2022'!K86)</f>
        <v>0</v>
      </c>
      <c r="L32" s="90">
        <f>SUM('T12 - Through Dec 2022'!L86)</f>
        <v>0</v>
      </c>
      <c r="M32" s="2">
        <f>SUM('T12 - Through Dec 2022'!M86)</f>
        <v>0</v>
      </c>
      <c r="N32" s="72">
        <f>SUM(B32:M32)</f>
        <v>1234</v>
      </c>
    </row>
    <row r="33" spans="1:14" ht="16.2" thickBot="1" x14ac:dyDescent="0.35">
      <c r="A33" s="57"/>
      <c r="B33" s="91"/>
      <c r="C33" s="40"/>
      <c r="D33" s="91"/>
      <c r="E33" s="40"/>
      <c r="F33" s="91"/>
      <c r="G33" s="40"/>
      <c r="H33" s="91"/>
      <c r="I33" s="40"/>
      <c r="J33" s="91"/>
      <c r="K33" s="40"/>
      <c r="L33" s="91"/>
      <c r="M33" s="40"/>
      <c r="N33" s="71"/>
    </row>
    <row r="34" spans="1:14" ht="16.2" thickTop="1" x14ac:dyDescent="0.3">
      <c r="A34" s="52" t="s">
        <v>84</v>
      </c>
      <c r="B34" s="92">
        <f t="shared" ref="B34:M34" si="2">SUM(B21:B32)</f>
        <v>2845.1899999999996</v>
      </c>
      <c r="C34" s="41">
        <f t="shared" si="2"/>
        <v>2062.86</v>
      </c>
      <c r="D34" s="92">
        <f t="shared" si="2"/>
        <v>1732.02</v>
      </c>
      <c r="E34" s="41">
        <f t="shared" si="2"/>
        <v>3496.38</v>
      </c>
      <c r="F34" s="92">
        <f t="shared" si="2"/>
        <v>3232.14</v>
      </c>
      <c r="G34" s="41">
        <f t="shared" si="2"/>
        <v>5728.8</v>
      </c>
      <c r="H34" s="92">
        <f t="shared" si="2"/>
        <v>3822.1400000000003</v>
      </c>
      <c r="I34" s="41">
        <f t="shared" si="2"/>
        <v>1846.3</v>
      </c>
      <c r="J34" s="92">
        <f t="shared" si="2"/>
        <v>2423.62</v>
      </c>
      <c r="K34" s="41">
        <f t="shared" si="2"/>
        <v>2311.5</v>
      </c>
      <c r="L34" s="92">
        <f t="shared" si="2"/>
        <v>1724.6399999999999</v>
      </c>
      <c r="M34" s="41">
        <f t="shared" si="2"/>
        <v>4277.32</v>
      </c>
      <c r="N34" s="76">
        <f>SUM(N21,N26,N29,N32)</f>
        <v>28845.279999999999</v>
      </c>
    </row>
    <row r="35" spans="1:14" ht="16.2" thickBot="1" x14ac:dyDescent="0.35">
      <c r="A35" s="57"/>
      <c r="B35" s="91"/>
      <c r="C35" s="40"/>
      <c r="D35" s="91"/>
      <c r="E35" s="40"/>
      <c r="F35" s="91"/>
      <c r="G35" s="40"/>
      <c r="H35" s="91"/>
      <c r="I35" s="40"/>
      <c r="J35" s="91"/>
      <c r="K35" s="40"/>
      <c r="L35" s="91"/>
      <c r="M35" s="40"/>
      <c r="N35" s="71"/>
    </row>
    <row r="36" spans="1:14" ht="16.2" thickTop="1" x14ac:dyDescent="0.3">
      <c r="A36" s="52" t="s">
        <v>85</v>
      </c>
      <c r="B36" s="92">
        <f t="shared" ref="B36:N36" si="3">SUM(B15-B34)</f>
        <v>3835.8100000000004</v>
      </c>
      <c r="C36" s="41">
        <f t="shared" si="3"/>
        <v>4618.1399999999994</v>
      </c>
      <c r="D36" s="92">
        <f t="shared" si="3"/>
        <v>4948.9799999999996</v>
      </c>
      <c r="E36" s="41">
        <f t="shared" si="3"/>
        <v>3184.62</v>
      </c>
      <c r="F36" s="92">
        <f t="shared" si="3"/>
        <v>3448.86</v>
      </c>
      <c r="G36" s="41">
        <f t="shared" si="3"/>
        <v>952.19999999999982</v>
      </c>
      <c r="H36" s="92">
        <f t="shared" si="3"/>
        <v>2858.8599999999997</v>
      </c>
      <c r="I36" s="41">
        <f t="shared" si="3"/>
        <v>4834.7</v>
      </c>
      <c r="J36" s="92">
        <f t="shared" si="3"/>
        <v>4257.38</v>
      </c>
      <c r="K36" s="41">
        <f t="shared" si="3"/>
        <v>4369.5</v>
      </c>
      <c r="L36" s="92">
        <f t="shared" si="3"/>
        <v>4956.3600000000006</v>
      </c>
      <c r="M36" s="41">
        <f t="shared" si="3"/>
        <v>2403.6800000000003</v>
      </c>
      <c r="N36" s="75">
        <f t="shared" si="3"/>
        <v>51326.720000000001</v>
      </c>
    </row>
  </sheetData>
  <mergeCells count="3">
    <mergeCell ref="A5:N5"/>
    <mergeCell ref="A6:N6"/>
    <mergeCell ref="A7:N7"/>
  </mergeCells>
  <pageMargins left="0.7" right="0.7" top="0.75" bottom="0.75" header="0.3" footer="0.3"/>
  <pageSetup scale="5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2021 Rent Roll </vt:lpstr>
      <vt:lpstr>2022 Rent Roll &amp; Potential </vt:lpstr>
      <vt:lpstr>T12 - Through Dec 2022</vt:lpstr>
      <vt:lpstr>Potential against Expenses</vt:lpstr>
      <vt:lpstr>Potential against Expenses (2)</vt:lpstr>
    </vt:vector>
  </TitlesOfParts>
  <Manager/>
  <Company>Antioch Investments, 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Shiplett</dc:creator>
  <cp:keywords/>
  <dc:description/>
  <cp:lastModifiedBy>Douglas Shiplett</cp:lastModifiedBy>
  <cp:lastPrinted>2022-10-25T16:10:33Z</cp:lastPrinted>
  <dcterms:created xsi:type="dcterms:W3CDTF">2012-05-31T14:49:28Z</dcterms:created>
  <dcterms:modified xsi:type="dcterms:W3CDTF">2023-01-24T23:41:03Z</dcterms:modified>
  <cp:category/>
</cp:coreProperties>
</file>