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7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jaredhusmannp.c./KataLYST Team Dropbox/Team Files/Opportunities/Listings/Active/1025 Leavitt St Waterloo, IA/Due Dilligence Docs/"/>
    </mc:Choice>
  </mc:AlternateContent>
  <xr:revisionPtr revIDLastSave="0" documentId="13_ncr:1_{53DFB23A-9E6B-9544-A23B-81CFF0E2FF03}" xr6:coauthVersionLast="47" xr6:coauthVersionMax="47" xr10:uidLastSave="{00000000-0000-0000-0000-000000000000}"/>
  <bookViews>
    <workbookView xWindow="40" yWindow="500" windowWidth="47440" windowHeight="24480" tabRatio="500" xr2:uid="{00000000-000D-0000-FFFF-FFFF00000000}"/>
  </bookViews>
  <sheets>
    <sheet name="Executive_Summary" sheetId="1" r:id="rId1"/>
    <sheet name="Pro_Forma" sheetId="2" r:id="rId2"/>
    <sheet name="Unit_Characteristic" sheetId="3" r:id="rId3"/>
    <sheet name="Development" sheetId="4" state="hidden" r:id="rId4"/>
    <sheet name="Debt-Taxes" sheetId="5" r:id="rId5"/>
  </sheets>
  <externalReferences>
    <externalReference r:id="rId6"/>
  </externalReferences>
  <definedNames>
    <definedName name="Building_Ops">Development!$Y$47</definedName>
    <definedName name="Cap_Rate">Executive_Summary!$S$4</definedName>
    <definedName name="Cash_Cash">Executive_Summary!#REF!</definedName>
    <definedName name="Cleaning">Executive_Summary!$I$24</definedName>
    <definedName name="Cnstr_Debt_Int">Development!$Y$113</definedName>
    <definedName name="COD">Executive_Summary!$B$24</definedName>
    <definedName name="Constr_Int">Executive_Summary!$N$4</definedName>
    <definedName name="Construction_Month">[1]Summary_Input!$N$27</definedName>
    <definedName name="Construction_Months">Executive_Summary!$D$24</definedName>
    <definedName name="Dev_Chrg_Mncp_Csts">[1]Development!$Y$16</definedName>
    <definedName name="Dev_Chrg_Mun_Costs">Development!$Y$16</definedName>
    <definedName name="Dev_Start">Executive_Summary!$D$23</definedName>
    <definedName name="Development_Start">[1]Summary_Input!$N$26</definedName>
    <definedName name="Discount_Rate">Executive_Summary!#REF!</definedName>
    <definedName name="Electricity">Executive_Summary!$I$26</definedName>
    <definedName name="Equity_Amt">Executive_Summary!$S$5</definedName>
    <definedName name="Exp_Escl">[1]Summary_Input!$I$29</definedName>
    <definedName name="Exp1_PNR">[1]Summary_Input!$I$16</definedName>
    <definedName name="Exp1_PY">[1]Summary_Input!$I$19</definedName>
    <definedName name="Exp2_PNR">[1]Summary_Input!$I$17</definedName>
    <definedName name="Exp2_PY">[1]Summary_Input!$I$20</definedName>
    <definedName name="Exp3_PNR">[1]Summary_Input!$I$18</definedName>
    <definedName name="Exp3_PY">[1]Summary_Input!$I$21</definedName>
    <definedName name="Exp4_PY">[1]Summary_Input!$I$22</definedName>
    <definedName name="Exp5_PY">[1]Summary_Input!$I$23</definedName>
    <definedName name="Exp6_PY">[1]Summary_Input!$I$24</definedName>
    <definedName name="Exp7_PY">[1]Summary_Input!$I$25</definedName>
    <definedName name="Exp8_PY">[1]Summary_Input!$I$26</definedName>
    <definedName name="Exp9_PY">[1]Summary_Input!$I$27</definedName>
    <definedName name="Expense_Increase">Executive_Summary!$I$37</definedName>
    <definedName name="Finance_Expense">[1]Development!$Y$50</definedName>
    <definedName name="Finance_Ops">Development!$Y$51</definedName>
    <definedName name="G_A">Development!$Y$10</definedName>
    <definedName name="Gas_Heat">Executive_Summary!$I$25</definedName>
    <definedName name="HC_Construction">Development!$Y$21</definedName>
    <definedName name="Insurance">Executive_Summary!$I$23</definedName>
    <definedName name="Int_Rate">Executive_Summary!$N$10</definedName>
    <definedName name="Interest_T2">Executive_Summary!$N$15</definedName>
    <definedName name="Land_Related">Development!$Y$7</definedName>
    <definedName name="Lawn_Snow">Executive_Summary!$I$30</definedName>
    <definedName name="LtC_T1">Executive_Summary!#REF!</definedName>
    <definedName name="LtV">Executive_Summary!$N$8</definedName>
    <definedName name="Mng_Exp">Executive_Summary!$I$31</definedName>
    <definedName name="Orig_Fee">Executive_Summary!$N$11</definedName>
    <definedName name="Orig_Fee_T1">[1]Summary_Input!$N$11</definedName>
    <definedName name="Orig_Fee_T2">Executive_Summary!$N$16</definedName>
    <definedName name="Principal">Executive_Summary!$N$7</definedName>
    <definedName name="Principal_t">Executive_Summary!$N$13</definedName>
    <definedName name="Principal_T1">[1]Summary_Input!$N$5</definedName>
    <definedName name="Principal_T2">Executive_Summary!$N$13</definedName>
    <definedName name="Rental_Escl">[1]Summary_Input!$I$14</definedName>
    <definedName name="Rental_Increase">Executive_Summary!$I$19</definedName>
    <definedName name="Repairs">Executive_Summary!$E$40</definedName>
    <definedName name="Reserves">Executive_Summary!$I$32</definedName>
    <definedName name="ROE">Executive_Summary!$S$9</definedName>
    <definedName name="Sale_Exp">Executive_Summary!#REF!</definedName>
    <definedName name="Sale_Term_Date">Executive_Summary!$D$26</definedName>
    <definedName name="Sales_Exp">[1]Summary_Input!$N$22</definedName>
    <definedName name="SC_Construction">Development!$Y$40</definedName>
    <definedName name="T1_Col_Index">[1]Debt!$A$9:$G$9</definedName>
    <definedName name="Taxes">Executive_Summary!$I$21</definedName>
    <definedName name="Term">Executive_Summary!$N$9</definedName>
    <definedName name="Term_T2">Executive_Summary!$N$14</definedName>
    <definedName name="Tranche_One">[1]Debt!$A$10:$G$489</definedName>
    <definedName name="Vacancy1">Executive_Summary!$I$16</definedName>
    <definedName name="Vacancy2">Executive_Summary!#REF!</definedName>
    <definedName name="Vacancy3">Executive_Summary!#REF!</definedName>
    <definedName name="Vacancy4">Executive_Summary!#REF!</definedName>
    <definedName name="Vacancy5">[1]Summary_Input!$I$12</definedName>
    <definedName name="Water">Executive_Summary!$I$27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21" i="1" l="1"/>
  <c r="K3" i="5"/>
  <c r="K2" i="5"/>
  <c r="I26" i="1"/>
  <c r="I28" i="1"/>
  <c r="W17" i="3"/>
  <c r="X17" i="3"/>
  <c r="Y17" i="3"/>
  <c r="Z17" i="3"/>
  <c r="AA17" i="3"/>
  <c r="AB17" i="3"/>
  <c r="AC17" i="3"/>
  <c r="AD17" i="3"/>
  <c r="AE17" i="3"/>
  <c r="AF17" i="3"/>
  <c r="AG17" i="3"/>
  <c r="AH17" i="3"/>
  <c r="AI17" i="3"/>
  <c r="AJ17" i="3"/>
  <c r="AK17" i="3"/>
  <c r="AL17" i="3"/>
  <c r="AM17" i="3"/>
  <c r="AN17" i="3"/>
  <c r="AO17" i="3"/>
  <c r="AP17" i="3"/>
  <c r="AQ17" i="3"/>
  <c r="AR17" i="3"/>
  <c r="AS17" i="3"/>
  <c r="AT17" i="3"/>
  <c r="AU17" i="3"/>
  <c r="AV17" i="3"/>
  <c r="AW17" i="3"/>
  <c r="AX17" i="3"/>
  <c r="AY17" i="3"/>
  <c r="AZ17" i="3"/>
  <c r="BA17" i="3"/>
  <c r="BB17" i="3"/>
  <c r="BC17" i="3"/>
  <c r="BD17" i="3"/>
  <c r="BE17" i="3"/>
  <c r="BF17" i="3"/>
  <c r="BG17" i="3"/>
  <c r="BH17" i="3"/>
  <c r="BI17" i="3"/>
  <c r="BJ17" i="3"/>
  <c r="BK17" i="3"/>
  <c r="BL17" i="3"/>
  <c r="BM17" i="3"/>
  <c r="BN17" i="3"/>
  <c r="BO17" i="3"/>
  <c r="BP17" i="3"/>
  <c r="BQ17" i="3"/>
  <c r="BR17" i="3"/>
  <c r="BS17" i="3"/>
  <c r="BT17" i="3"/>
  <c r="BU17" i="3"/>
  <c r="BV17" i="3"/>
  <c r="BW17" i="3"/>
  <c r="BX17" i="3"/>
  <c r="BY17" i="3"/>
  <c r="BZ17" i="3"/>
  <c r="CA17" i="3"/>
  <c r="CB17" i="3"/>
  <c r="CC17" i="3"/>
  <c r="CD17" i="3"/>
  <c r="CE17" i="3"/>
  <c r="CF17" i="3"/>
  <c r="CG17" i="3"/>
  <c r="CH17" i="3"/>
  <c r="CI17" i="3"/>
  <c r="CJ17" i="3"/>
  <c r="CK17" i="3"/>
  <c r="CL17" i="3"/>
  <c r="CM17" i="3"/>
  <c r="CN17" i="3"/>
  <c r="CO17" i="3"/>
  <c r="CP17" i="3"/>
  <c r="CQ17" i="3"/>
  <c r="CR17" i="3"/>
  <c r="CS17" i="3"/>
  <c r="CT17" i="3"/>
  <c r="CU17" i="3"/>
  <c r="CV17" i="3"/>
  <c r="CW17" i="3"/>
  <c r="CX17" i="3"/>
  <c r="CY17" i="3"/>
  <c r="CZ17" i="3"/>
  <c r="DA17" i="3"/>
  <c r="DB17" i="3"/>
  <c r="DC17" i="3"/>
  <c r="DD17" i="3"/>
  <c r="DE17" i="3"/>
  <c r="DF17" i="3"/>
  <c r="DG17" i="3"/>
  <c r="DH17" i="3"/>
  <c r="DI17" i="3"/>
  <c r="DJ17" i="3"/>
  <c r="DK17" i="3"/>
  <c r="DL17" i="3"/>
  <c r="DM17" i="3"/>
  <c r="DN17" i="3"/>
  <c r="DO17" i="3"/>
  <c r="DP17" i="3"/>
  <c r="DQ17" i="3"/>
  <c r="DR17" i="3"/>
  <c r="DS17" i="3"/>
  <c r="DT17" i="3"/>
  <c r="DU17" i="3"/>
  <c r="DV17" i="3"/>
  <c r="DW17" i="3"/>
  <c r="DX17" i="3"/>
  <c r="DY17" i="3"/>
  <c r="DZ17" i="3"/>
  <c r="EA17" i="3"/>
  <c r="EB17" i="3"/>
  <c r="EC17" i="3"/>
  <c r="ED17" i="3"/>
  <c r="EE17" i="3"/>
  <c r="EF17" i="3"/>
  <c r="EG17" i="3"/>
  <c r="EH17" i="3"/>
  <c r="EI17" i="3"/>
  <c r="EJ17" i="3"/>
  <c r="EK17" i="3"/>
  <c r="W18" i="3"/>
  <c r="X18" i="3"/>
  <c r="Y18" i="3"/>
  <c r="Z18" i="3"/>
  <c r="AA18" i="3"/>
  <c r="AB18" i="3"/>
  <c r="AC18" i="3"/>
  <c r="AD18" i="3"/>
  <c r="AE18" i="3"/>
  <c r="AF18" i="3"/>
  <c r="AG18" i="3"/>
  <c r="AH18" i="3"/>
  <c r="AI18" i="3"/>
  <c r="AJ18" i="3"/>
  <c r="AK18" i="3"/>
  <c r="AL18" i="3"/>
  <c r="AM18" i="3"/>
  <c r="AN18" i="3"/>
  <c r="AO18" i="3"/>
  <c r="AP18" i="3"/>
  <c r="AQ18" i="3"/>
  <c r="AR18" i="3"/>
  <c r="AS18" i="3"/>
  <c r="AT18" i="3"/>
  <c r="AU18" i="3"/>
  <c r="AV18" i="3"/>
  <c r="AW18" i="3"/>
  <c r="AX18" i="3"/>
  <c r="AY18" i="3"/>
  <c r="AZ18" i="3"/>
  <c r="BA18" i="3"/>
  <c r="BB18" i="3"/>
  <c r="BC18" i="3"/>
  <c r="BD18" i="3"/>
  <c r="BE18" i="3"/>
  <c r="BF18" i="3"/>
  <c r="BG18" i="3"/>
  <c r="BH18" i="3"/>
  <c r="BI18" i="3"/>
  <c r="BJ18" i="3"/>
  <c r="BK18" i="3"/>
  <c r="BL18" i="3"/>
  <c r="BM18" i="3"/>
  <c r="BN18" i="3"/>
  <c r="BO18" i="3"/>
  <c r="BP18" i="3"/>
  <c r="BQ18" i="3"/>
  <c r="BR18" i="3"/>
  <c r="BS18" i="3"/>
  <c r="BT18" i="3"/>
  <c r="BU18" i="3"/>
  <c r="BV18" i="3"/>
  <c r="BW18" i="3"/>
  <c r="BX18" i="3"/>
  <c r="BY18" i="3"/>
  <c r="BZ18" i="3"/>
  <c r="CA18" i="3"/>
  <c r="CB18" i="3"/>
  <c r="CC18" i="3"/>
  <c r="CD18" i="3"/>
  <c r="CE18" i="3"/>
  <c r="CF18" i="3"/>
  <c r="CG18" i="3"/>
  <c r="CH18" i="3"/>
  <c r="CI18" i="3"/>
  <c r="CJ18" i="3"/>
  <c r="CK18" i="3"/>
  <c r="CL18" i="3"/>
  <c r="CM18" i="3"/>
  <c r="CN18" i="3"/>
  <c r="CO18" i="3"/>
  <c r="CP18" i="3"/>
  <c r="CQ18" i="3"/>
  <c r="CR18" i="3"/>
  <c r="CS18" i="3"/>
  <c r="CT18" i="3"/>
  <c r="CU18" i="3"/>
  <c r="CV18" i="3"/>
  <c r="CW18" i="3"/>
  <c r="CX18" i="3"/>
  <c r="CY18" i="3"/>
  <c r="CZ18" i="3"/>
  <c r="DA18" i="3"/>
  <c r="DB18" i="3"/>
  <c r="DC18" i="3"/>
  <c r="DD18" i="3"/>
  <c r="DE18" i="3"/>
  <c r="DF18" i="3"/>
  <c r="DG18" i="3"/>
  <c r="DH18" i="3"/>
  <c r="DI18" i="3"/>
  <c r="DJ18" i="3"/>
  <c r="DK18" i="3"/>
  <c r="DL18" i="3"/>
  <c r="DM18" i="3"/>
  <c r="DN18" i="3"/>
  <c r="DO18" i="3"/>
  <c r="DP18" i="3"/>
  <c r="DQ18" i="3"/>
  <c r="DR18" i="3"/>
  <c r="DS18" i="3"/>
  <c r="DT18" i="3"/>
  <c r="DU18" i="3"/>
  <c r="DV18" i="3"/>
  <c r="DW18" i="3"/>
  <c r="DX18" i="3"/>
  <c r="DY18" i="3"/>
  <c r="DZ18" i="3"/>
  <c r="EA18" i="3"/>
  <c r="EB18" i="3"/>
  <c r="EC18" i="3"/>
  <c r="ED18" i="3"/>
  <c r="EE18" i="3"/>
  <c r="EF18" i="3"/>
  <c r="EG18" i="3"/>
  <c r="EH18" i="3"/>
  <c r="EI18" i="3"/>
  <c r="EJ18" i="3"/>
  <c r="EK18" i="3"/>
  <c r="W19" i="3"/>
  <c r="X19" i="3"/>
  <c r="Y19" i="3"/>
  <c r="Z19" i="3"/>
  <c r="AA19" i="3"/>
  <c r="AB19" i="3"/>
  <c r="AC19" i="3"/>
  <c r="AD19" i="3"/>
  <c r="AE19" i="3"/>
  <c r="AF19" i="3"/>
  <c r="AG19" i="3"/>
  <c r="AH19" i="3"/>
  <c r="AI19" i="3"/>
  <c r="AJ19" i="3"/>
  <c r="AK19" i="3"/>
  <c r="AL19" i="3"/>
  <c r="AM19" i="3"/>
  <c r="AN19" i="3"/>
  <c r="AO19" i="3"/>
  <c r="AP19" i="3"/>
  <c r="AQ19" i="3"/>
  <c r="AR19" i="3"/>
  <c r="AS19" i="3"/>
  <c r="AT19" i="3"/>
  <c r="AU19" i="3"/>
  <c r="AV19" i="3"/>
  <c r="AW19" i="3"/>
  <c r="AX19" i="3"/>
  <c r="AY19" i="3"/>
  <c r="AZ19" i="3"/>
  <c r="BA19" i="3"/>
  <c r="BB19" i="3"/>
  <c r="BC19" i="3"/>
  <c r="BD19" i="3"/>
  <c r="BE19" i="3"/>
  <c r="BF19" i="3"/>
  <c r="BG19" i="3"/>
  <c r="BH19" i="3"/>
  <c r="BI19" i="3"/>
  <c r="BJ19" i="3"/>
  <c r="BK19" i="3"/>
  <c r="BL19" i="3"/>
  <c r="BM19" i="3"/>
  <c r="BN19" i="3"/>
  <c r="BO19" i="3"/>
  <c r="BP19" i="3"/>
  <c r="BQ19" i="3"/>
  <c r="BR19" i="3"/>
  <c r="BS19" i="3"/>
  <c r="BT19" i="3"/>
  <c r="BU19" i="3"/>
  <c r="BV19" i="3"/>
  <c r="BW19" i="3"/>
  <c r="BX19" i="3"/>
  <c r="BY19" i="3"/>
  <c r="BZ19" i="3"/>
  <c r="CA19" i="3"/>
  <c r="CB19" i="3"/>
  <c r="CC19" i="3"/>
  <c r="CD19" i="3"/>
  <c r="CE19" i="3"/>
  <c r="CF19" i="3"/>
  <c r="CG19" i="3"/>
  <c r="CH19" i="3"/>
  <c r="CI19" i="3"/>
  <c r="CJ19" i="3"/>
  <c r="CK19" i="3"/>
  <c r="CL19" i="3"/>
  <c r="CM19" i="3"/>
  <c r="CN19" i="3"/>
  <c r="CO19" i="3"/>
  <c r="CP19" i="3"/>
  <c r="CQ19" i="3"/>
  <c r="CR19" i="3"/>
  <c r="CS19" i="3"/>
  <c r="CT19" i="3"/>
  <c r="CU19" i="3"/>
  <c r="CV19" i="3"/>
  <c r="CW19" i="3"/>
  <c r="CX19" i="3"/>
  <c r="CY19" i="3"/>
  <c r="CZ19" i="3"/>
  <c r="DA19" i="3"/>
  <c r="DB19" i="3"/>
  <c r="DC19" i="3"/>
  <c r="DD19" i="3"/>
  <c r="DE19" i="3"/>
  <c r="DF19" i="3"/>
  <c r="DG19" i="3"/>
  <c r="DH19" i="3"/>
  <c r="DI19" i="3"/>
  <c r="DJ19" i="3"/>
  <c r="DK19" i="3"/>
  <c r="DL19" i="3"/>
  <c r="DM19" i="3"/>
  <c r="DN19" i="3"/>
  <c r="DO19" i="3"/>
  <c r="DP19" i="3"/>
  <c r="DQ19" i="3"/>
  <c r="DR19" i="3"/>
  <c r="DS19" i="3"/>
  <c r="DT19" i="3"/>
  <c r="DU19" i="3"/>
  <c r="DV19" i="3"/>
  <c r="DW19" i="3"/>
  <c r="DX19" i="3"/>
  <c r="DY19" i="3"/>
  <c r="DZ19" i="3"/>
  <c r="EA19" i="3"/>
  <c r="EB19" i="3"/>
  <c r="EC19" i="3"/>
  <c r="ED19" i="3"/>
  <c r="EE19" i="3"/>
  <c r="EF19" i="3"/>
  <c r="EG19" i="3"/>
  <c r="EH19" i="3"/>
  <c r="EI19" i="3"/>
  <c r="EJ19" i="3"/>
  <c r="EK19" i="3"/>
  <c r="W20" i="3"/>
  <c r="X20" i="3"/>
  <c r="Y20" i="3"/>
  <c r="Z20" i="3"/>
  <c r="AA20" i="3"/>
  <c r="AB20" i="3"/>
  <c r="AC20" i="3"/>
  <c r="AD20" i="3"/>
  <c r="AE20" i="3"/>
  <c r="AF20" i="3"/>
  <c r="AG20" i="3"/>
  <c r="AH20" i="3"/>
  <c r="AI20" i="3"/>
  <c r="AJ20" i="3"/>
  <c r="AK20" i="3"/>
  <c r="AL20" i="3"/>
  <c r="AM20" i="3"/>
  <c r="AN20" i="3"/>
  <c r="AO20" i="3"/>
  <c r="AP20" i="3"/>
  <c r="AQ20" i="3"/>
  <c r="AR20" i="3"/>
  <c r="AS20" i="3"/>
  <c r="AT20" i="3"/>
  <c r="AU20" i="3"/>
  <c r="AV20" i="3"/>
  <c r="AW20" i="3"/>
  <c r="AX20" i="3"/>
  <c r="AY20" i="3"/>
  <c r="AZ20" i="3"/>
  <c r="BA20" i="3"/>
  <c r="BB20" i="3"/>
  <c r="BC20" i="3"/>
  <c r="BD20" i="3"/>
  <c r="BE20" i="3"/>
  <c r="BF20" i="3"/>
  <c r="BG20" i="3"/>
  <c r="BH20" i="3"/>
  <c r="BI20" i="3"/>
  <c r="BJ20" i="3"/>
  <c r="BK20" i="3"/>
  <c r="BL20" i="3"/>
  <c r="BM20" i="3"/>
  <c r="BN20" i="3"/>
  <c r="BO20" i="3"/>
  <c r="BP20" i="3"/>
  <c r="BQ20" i="3"/>
  <c r="BR20" i="3"/>
  <c r="BS20" i="3"/>
  <c r="BT20" i="3"/>
  <c r="BU20" i="3"/>
  <c r="BV20" i="3"/>
  <c r="BW20" i="3"/>
  <c r="BX20" i="3"/>
  <c r="BY20" i="3"/>
  <c r="BZ20" i="3"/>
  <c r="CA20" i="3"/>
  <c r="CB20" i="3"/>
  <c r="CC20" i="3"/>
  <c r="CD20" i="3"/>
  <c r="CE20" i="3"/>
  <c r="CF20" i="3"/>
  <c r="CG20" i="3"/>
  <c r="CH20" i="3"/>
  <c r="CI20" i="3"/>
  <c r="CJ20" i="3"/>
  <c r="CK20" i="3"/>
  <c r="CL20" i="3"/>
  <c r="CM20" i="3"/>
  <c r="CN20" i="3"/>
  <c r="CO20" i="3"/>
  <c r="CP20" i="3"/>
  <c r="CQ20" i="3"/>
  <c r="CR20" i="3"/>
  <c r="CS20" i="3"/>
  <c r="CT20" i="3"/>
  <c r="CU20" i="3"/>
  <c r="CV20" i="3"/>
  <c r="CW20" i="3"/>
  <c r="CX20" i="3"/>
  <c r="CY20" i="3"/>
  <c r="CZ20" i="3"/>
  <c r="DA20" i="3"/>
  <c r="DB20" i="3"/>
  <c r="DC20" i="3"/>
  <c r="DD20" i="3"/>
  <c r="DE20" i="3"/>
  <c r="DF20" i="3"/>
  <c r="DG20" i="3"/>
  <c r="DH20" i="3"/>
  <c r="DI20" i="3"/>
  <c r="DJ20" i="3"/>
  <c r="DK20" i="3"/>
  <c r="DL20" i="3"/>
  <c r="DM20" i="3"/>
  <c r="DN20" i="3"/>
  <c r="DO20" i="3"/>
  <c r="DP20" i="3"/>
  <c r="DQ20" i="3"/>
  <c r="DR20" i="3"/>
  <c r="DS20" i="3"/>
  <c r="DT20" i="3"/>
  <c r="DU20" i="3"/>
  <c r="DV20" i="3"/>
  <c r="DW20" i="3"/>
  <c r="DX20" i="3"/>
  <c r="DY20" i="3"/>
  <c r="DZ20" i="3"/>
  <c r="EA20" i="3"/>
  <c r="EB20" i="3"/>
  <c r="EC20" i="3"/>
  <c r="ED20" i="3"/>
  <c r="EE20" i="3"/>
  <c r="EF20" i="3"/>
  <c r="EG20" i="3"/>
  <c r="EH20" i="3"/>
  <c r="EI20" i="3"/>
  <c r="EJ20" i="3"/>
  <c r="EK20" i="3"/>
  <c r="W21" i="3"/>
  <c r="X21" i="3"/>
  <c r="Y21" i="3"/>
  <c r="Z21" i="3"/>
  <c r="AA21" i="3"/>
  <c r="AB21" i="3"/>
  <c r="AC21" i="3"/>
  <c r="AD21" i="3"/>
  <c r="AE21" i="3"/>
  <c r="AF21" i="3"/>
  <c r="AG21" i="3"/>
  <c r="AH21" i="3"/>
  <c r="AI21" i="3"/>
  <c r="AJ21" i="3"/>
  <c r="AK21" i="3"/>
  <c r="AL21" i="3"/>
  <c r="AM21" i="3"/>
  <c r="AN21" i="3"/>
  <c r="AO21" i="3"/>
  <c r="AP21" i="3"/>
  <c r="AQ21" i="3"/>
  <c r="AR21" i="3"/>
  <c r="AS21" i="3"/>
  <c r="AT21" i="3"/>
  <c r="AU21" i="3"/>
  <c r="AV21" i="3"/>
  <c r="AW21" i="3"/>
  <c r="AX21" i="3"/>
  <c r="AY21" i="3"/>
  <c r="AZ21" i="3"/>
  <c r="BA21" i="3"/>
  <c r="BB21" i="3"/>
  <c r="BC21" i="3"/>
  <c r="BD21" i="3"/>
  <c r="BE21" i="3"/>
  <c r="BF21" i="3"/>
  <c r="BG21" i="3"/>
  <c r="BH21" i="3"/>
  <c r="BI21" i="3"/>
  <c r="BJ21" i="3"/>
  <c r="BK21" i="3"/>
  <c r="BL21" i="3"/>
  <c r="BM21" i="3"/>
  <c r="BN21" i="3"/>
  <c r="BO21" i="3"/>
  <c r="BP21" i="3"/>
  <c r="BQ21" i="3"/>
  <c r="BR21" i="3"/>
  <c r="BS21" i="3"/>
  <c r="BT21" i="3"/>
  <c r="BU21" i="3"/>
  <c r="BV21" i="3"/>
  <c r="BW21" i="3"/>
  <c r="BX21" i="3"/>
  <c r="BY21" i="3"/>
  <c r="BZ21" i="3"/>
  <c r="CA21" i="3"/>
  <c r="CB21" i="3"/>
  <c r="CC21" i="3"/>
  <c r="CD21" i="3"/>
  <c r="CE21" i="3"/>
  <c r="CF21" i="3"/>
  <c r="CG21" i="3"/>
  <c r="CH21" i="3"/>
  <c r="CI21" i="3"/>
  <c r="CJ21" i="3"/>
  <c r="CK21" i="3"/>
  <c r="CL21" i="3"/>
  <c r="CM21" i="3"/>
  <c r="CN21" i="3"/>
  <c r="CO21" i="3"/>
  <c r="CP21" i="3"/>
  <c r="CQ21" i="3"/>
  <c r="CR21" i="3"/>
  <c r="CS21" i="3"/>
  <c r="CT21" i="3"/>
  <c r="CU21" i="3"/>
  <c r="CV21" i="3"/>
  <c r="CW21" i="3"/>
  <c r="CX21" i="3"/>
  <c r="CY21" i="3"/>
  <c r="CZ21" i="3"/>
  <c r="DA21" i="3"/>
  <c r="DB21" i="3"/>
  <c r="DC21" i="3"/>
  <c r="DD21" i="3"/>
  <c r="DE21" i="3"/>
  <c r="DF21" i="3"/>
  <c r="DG21" i="3"/>
  <c r="DH21" i="3"/>
  <c r="DI21" i="3"/>
  <c r="DJ21" i="3"/>
  <c r="DK21" i="3"/>
  <c r="DL21" i="3"/>
  <c r="DM21" i="3"/>
  <c r="DN21" i="3"/>
  <c r="DO21" i="3"/>
  <c r="DP21" i="3"/>
  <c r="DQ21" i="3"/>
  <c r="DR21" i="3"/>
  <c r="DS21" i="3"/>
  <c r="DT21" i="3"/>
  <c r="DU21" i="3"/>
  <c r="DV21" i="3"/>
  <c r="DW21" i="3"/>
  <c r="DX21" i="3"/>
  <c r="DY21" i="3"/>
  <c r="DZ21" i="3"/>
  <c r="EA21" i="3"/>
  <c r="EB21" i="3"/>
  <c r="EC21" i="3"/>
  <c r="ED21" i="3"/>
  <c r="EE21" i="3"/>
  <c r="EF21" i="3"/>
  <c r="EG21" i="3"/>
  <c r="EH21" i="3"/>
  <c r="EI21" i="3"/>
  <c r="EJ21" i="3"/>
  <c r="EK21" i="3"/>
  <c r="W22" i="3"/>
  <c r="X22" i="3"/>
  <c r="Y22" i="3"/>
  <c r="Z22" i="3"/>
  <c r="AA22" i="3"/>
  <c r="AB22" i="3"/>
  <c r="AC22" i="3"/>
  <c r="AD22" i="3"/>
  <c r="AE22" i="3"/>
  <c r="AF22" i="3"/>
  <c r="AG22" i="3"/>
  <c r="AH22" i="3"/>
  <c r="AI22" i="3"/>
  <c r="AJ22" i="3"/>
  <c r="AK22" i="3"/>
  <c r="AL22" i="3"/>
  <c r="AM22" i="3"/>
  <c r="AN22" i="3"/>
  <c r="AO22" i="3"/>
  <c r="AP22" i="3"/>
  <c r="AQ22" i="3"/>
  <c r="AR22" i="3"/>
  <c r="AS22" i="3"/>
  <c r="AT22" i="3"/>
  <c r="AU22" i="3"/>
  <c r="AV22" i="3"/>
  <c r="AW22" i="3"/>
  <c r="AX22" i="3"/>
  <c r="AY22" i="3"/>
  <c r="AZ22" i="3"/>
  <c r="BA22" i="3"/>
  <c r="BB22" i="3"/>
  <c r="BC22" i="3"/>
  <c r="BD22" i="3"/>
  <c r="BE22" i="3"/>
  <c r="BF22" i="3"/>
  <c r="BG22" i="3"/>
  <c r="BH22" i="3"/>
  <c r="BI22" i="3"/>
  <c r="BJ22" i="3"/>
  <c r="BK22" i="3"/>
  <c r="BL22" i="3"/>
  <c r="BM22" i="3"/>
  <c r="BN22" i="3"/>
  <c r="BO22" i="3"/>
  <c r="BP22" i="3"/>
  <c r="BQ22" i="3"/>
  <c r="BR22" i="3"/>
  <c r="BS22" i="3"/>
  <c r="BT22" i="3"/>
  <c r="BU22" i="3"/>
  <c r="BV22" i="3"/>
  <c r="BW22" i="3"/>
  <c r="BX22" i="3"/>
  <c r="BY22" i="3"/>
  <c r="BZ22" i="3"/>
  <c r="CA22" i="3"/>
  <c r="CB22" i="3"/>
  <c r="CC22" i="3"/>
  <c r="CD22" i="3"/>
  <c r="CE22" i="3"/>
  <c r="CF22" i="3"/>
  <c r="CG22" i="3"/>
  <c r="CH22" i="3"/>
  <c r="CI22" i="3"/>
  <c r="CJ22" i="3"/>
  <c r="CK22" i="3"/>
  <c r="CL22" i="3"/>
  <c r="CM22" i="3"/>
  <c r="CN22" i="3"/>
  <c r="CO22" i="3"/>
  <c r="CP22" i="3"/>
  <c r="CQ22" i="3"/>
  <c r="CR22" i="3"/>
  <c r="CS22" i="3"/>
  <c r="CT22" i="3"/>
  <c r="CU22" i="3"/>
  <c r="CV22" i="3"/>
  <c r="CW22" i="3"/>
  <c r="CX22" i="3"/>
  <c r="CY22" i="3"/>
  <c r="CZ22" i="3"/>
  <c r="DA22" i="3"/>
  <c r="DB22" i="3"/>
  <c r="DC22" i="3"/>
  <c r="DD22" i="3"/>
  <c r="DE22" i="3"/>
  <c r="DF22" i="3"/>
  <c r="DG22" i="3"/>
  <c r="DH22" i="3"/>
  <c r="DI22" i="3"/>
  <c r="DJ22" i="3"/>
  <c r="DK22" i="3"/>
  <c r="DL22" i="3"/>
  <c r="DM22" i="3"/>
  <c r="DN22" i="3"/>
  <c r="DO22" i="3"/>
  <c r="DP22" i="3"/>
  <c r="DQ22" i="3"/>
  <c r="DR22" i="3"/>
  <c r="DS22" i="3"/>
  <c r="DT22" i="3"/>
  <c r="DU22" i="3"/>
  <c r="DV22" i="3"/>
  <c r="DW22" i="3"/>
  <c r="DX22" i="3"/>
  <c r="DY22" i="3"/>
  <c r="DZ22" i="3"/>
  <c r="EA22" i="3"/>
  <c r="EB22" i="3"/>
  <c r="EC22" i="3"/>
  <c r="ED22" i="3"/>
  <c r="EE22" i="3"/>
  <c r="EF22" i="3"/>
  <c r="EG22" i="3"/>
  <c r="EH22" i="3"/>
  <c r="EI22" i="3"/>
  <c r="EJ22" i="3"/>
  <c r="EK22" i="3"/>
  <c r="W23" i="3"/>
  <c r="X23" i="3"/>
  <c r="Y23" i="3"/>
  <c r="Z23" i="3"/>
  <c r="AA23" i="3"/>
  <c r="AB23" i="3"/>
  <c r="AC23" i="3"/>
  <c r="AD23" i="3"/>
  <c r="AE23" i="3"/>
  <c r="AF23" i="3"/>
  <c r="AG23" i="3"/>
  <c r="AH23" i="3"/>
  <c r="AI23" i="3"/>
  <c r="AJ23" i="3"/>
  <c r="AK23" i="3"/>
  <c r="AL23" i="3"/>
  <c r="AM23" i="3"/>
  <c r="AN23" i="3"/>
  <c r="AO23" i="3"/>
  <c r="AP23" i="3"/>
  <c r="AQ23" i="3"/>
  <c r="AR23" i="3"/>
  <c r="AS23" i="3"/>
  <c r="AT23" i="3"/>
  <c r="AU23" i="3"/>
  <c r="AV23" i="3"/>
  <c r="AW23" i="3"/>
  <c r="AX23" i="3"/>
  <c r="AY23" i="3"/>
  <c r="AZ23" i="3"/>
  <c r="BA23" i="3"/>
  <c r="BB23" i="3"/>
  <c r="BC23" i="3"/>
  <c r="BD23" i="3"/>
  <c r="BE23" i="3"/>
  <c r="BF23" i="3"/>
  <c r="BG23" i="3"/>
  <c r="BH23" i="3"/>
  <c r="BI23" i="3"/>
  <c r="BJ23" i="3"/>
  <c r="BK23" i="3"/>
  <c r="BL23" i="3"/>
  <c r="BM23" i="3"/>
  <c r="BN23" i="3"/>
  <c r="BO23" i="3"/>
  <c r="BP23" i="3"/>
  <c r="BQ23" i="3"/>
  <c r="BR23" i="3"/>
  <c r="BS23" i="3"/>
  <c r="BT23" i="3"/>
  <c r="BU23" i="3"/>
  <c r="BV23" i="3"/>
  <c r="BW23" i="3"/>
  <c r="BX23" i="3"/>
  <c r="BY23" i="3"/>
  <c r="BZ23" i="3"/>
  <c r="CA23" i="3"/>
  <c r="CB23" i="3"/>
  <c r="CC23" i="3"/>
  <c r="CD23" i="3"/>
  <c r="CE23" i="3"/>
  <c r="CF23" i="3"/>
  <c r="CG23" i="3"/>
  <c r="CH23" i="3"/>
  <c r="CI23" i="3"/>
  <c r="CJ23" i="3"/>
  <c r="CK23" i="3"/>
  <c r="CL23" i="3"/>
  <c r="CM23" i="3"/>
  <c r="CN23" i="3"/>
  <c r="CO23" i="3"/>
  <c r="CP23" i="3"/>
  <c r="CQ23" i="3"/>
  <c r="CR23" i="3"/>
  <c r="CS23" i="3"/>
  <c r="CT23" i="3"/>
  <c r="CU23" i="3"/>
  <c r="CV23" i="3"/>
  <c r="CW23" i="3"/>
  <c r="CX23" i="3"/>
  <c r="CY23" i="3"/>
  <c r="CZ23" i="3"/>
  <c r="DA23" i="3"/>
  <c r="DB23" i="3"/>
  <c r="DC23" i="3"/>
  <c r="DD23" i="3"/>
  <c r="DE23" i="3"/>
  <c r="DF23" i="3"/>
  <c r="DG23" i="3"/>
  <c r="DH23" i="3"/>
  <c r="DI23" i="3"/>
  <c r="DJ23" i="3"/>
  <c r="DK23" i="3"/>
  <c r="DL23" i="3"/>
  <c r="DM23" i="3"/>
  <c r="DN23" i="3"/>
  <c r="DO23" i="3"/>
  <c r="DP23" i="3"/>
  <c r="DQ23" i="3"/>
  <c r="DR23" i="3"/>
  <c r="DS23" i="3"/>
  <c r="DT23" i="3"/>
  <c r="DU23" i="3"/>
  <c r="DV23" i="3"/>
  <c r="DW23" i="3"/>
  <c r="DX23" i="3"/>
  <c r="DY23" i="3"/>
  <c r="DZ23" i="3"/>
  <c r="EA23" i="3"/>
  <c r="EB23" i="3"/>
  <c r="EC23" i="3"/>
  <c r="ED23" i="3"/>
  <c r="EE23" i="3"/>
  <c r="EF23" i="3"/>
  <c r="EG23" i="3"/>
  <c r="EH23" i="3"/>
  <c r="EI23" i="3"/>
  <c r="EJ23" i="3"/>
  <c r="EK23" i="3"/>
  <c r="W24" i="3"/>
  <c r="X24" i="3"/>
  <c r="Y24" i="3"/>
  <c r="Z24" i="3"/>
  <c r="AA24" i="3"/>
  <c r="AB24" i="3"/>
  <c r="AC24" i="3"/>
  <c r="AD24" i="3"/>
  <c r="AE24" i="3"/>
  <c r="AF24" i="3"/>
  <c r="AG24" i="3"/>
  <c r="AH24" i="3"/>
  <c r="AI24" i="3"/>
  <c r="AJ24" i="3"/>
  <c r="AK24" i="3"/>
  <c r="AL24" i="3"/>
  <c r="AM24" i="3"/>
  <c r="AN24" i="3"/>
  <c r="AO24" i="3"/>
  <c r="AP24" i="3"/>
  <c r="AQ24" i="3"/>
  <c r="AR24" i="3"/>
  <c r="AS24" i="3"/>
  <c r="AT24" i="3"/>
  <c r="AU24" i="3"/>
  <c r="AV24" i="3"/>
  <c r="AW24" i="3"/>
  <c r="AX24" i="3"/>
  <c r="AY24" i="3"/>
  <c r="AZ24" i="3"/>
  <c r="BA24" i="3"/>
  <c r="BB24" i="3"/>
  <c r="BC24" i="3"/>
  <c r="BD24" i="3"/>
  <c r="BE24" i="3"/>
  <c r="BF24" i="3"/>
  <c r="BG24" i="3"/>
  <c r="BH24" i="3"/>
  <c r="BI24" i="3"/>
  <c r="BJ24" i="3"/>
  <c r="BK24" i="3"/>
  <c r="BL24" i="3"/>
  <c r="BM24" i="3"/>
  <c r="BN24" i="3"/>
  <c r="BO24" i="3"/>
  <c r="BP24" i="3"/>
  <c r="BQ24" i="3"/>
  <c r="BR24" i="3"/>
  <c r="BS24" i="3"/>
  <c r="BT24" i="3"/>
  <c r="BU24" i="3"/>
  <c r="BV24" i="3"/>
  <c r="BW24" i="3"/>
  <c r="BX24" i="3"/>
  <c r="BY24" i="3"/>
  <c r="BZ24" i="3"/>
  <c r="CA24" i="3"/>
  <c r="CB24" i="3"/>
  <c r="CC24" i="3"/>
  <c r="CD24" i="3"/>
  <c r="CE24" i="3"/>
  <c r="CF24" i="3"/>
  <c r="CG24" i="3"/>
  <c r="CH24" i="3"/>
  <c r="CI24" i="3"/>
  <c r="CJ24" i="3"/>
  <c r="CK24" i="3"/>
  <c r="CL24" i="3"/>
  <c r="CM24" i="3"/>
  <c r="CN24" i="3"/>
  <c r="CO24" i="3"/>
  <c r="CP24" i="3"/>
  <c r="CQ24" i="3"/>
  <c r="CR24" i="3"/>
  <c r="CS24" i="3"/>
  <c r="CT24" i="3"/>
  <c r="CU24" i="3"/>
  <c r="CV24" i="3"/>
  <c r="CW24" i="3"/>
  <c r="CX24" i="3"/>
  <c r="CY24" i="3"/>
  <c r="CZ24" i="3"/>
  <c r="DA24" i="3"/>
  <c r="DB24" i="3"/>
  <c r="DC24" i="3"/>
  <c r="DD24" i="3"/>
  <c r="DE24" i="3"/>
  <c r="DF24" i="3"/>
  <c r="DG24" i="3"/>
  <c r="DH24" i="3"/>
  <c r="DI24" i="3"/>
  <c r="DJ24" i="3"/>
  <c r="DK24" i="3"/>
  <c r="DL24" i="3"/>
  <c r="DM24" i="3"/>
  <c r="DN24" i="3"/>
  <c r="DO24" i="3"/>
  <c r="DP24" i="3"/>
  <c r="DQ24" i="3"/>
  <c r="DR24" i="3"/>
  <c r="DS24" i="3"/>
  <c r="DT24" i="3"/>
  <c r="DU24" i="3"/>
  <c r="DV24" i="3"/>
  <c r="DW24" i="3"/>
  <c r="DX24" i="3"/>
  <c r="DY24" i="3"/>
  <c r="DZ24" i="3"/>
  <c r="EA24" i="3"/>
  <c r="EB24" i="3"/>
  <c r="EC24" i="3"/>
  <c r="ED24" i="3"/>
  <c r="EE24" i="3"/>
  <c r="EF24" i="3"/>
  <c r="EG24" i="3"/>
  <c r="EH24" i="3"/>
  <c r="EI24" i="3"/>
  <c r="EJ24" i="3"/>
  <c r="EK24" i="3"/>
  <c r="W25" i="3"/>
  <c r="X25" i="3"/>
  <c r="Y25" i="3"/>
  <c r="Z25" i="3"/>
  <c r="AA25" i="3"/>
  <c r="AB25" i="3"/>
  <c r="AC25" i="3"/>
  <c r="AD25" i="3"/>
  <c r="AE25" i="3"/>
  <c r="AF25" i="3"/>
  <c r="AG25" i="3"/>
  <c r="AH25" i="3"/>
  <c r="AI25" i="3"/>
  <c r="AJ25" i="3"/>
  <c r="AK25" i="3"/>
  <c r="AL25" i="3"/>
  <c r="AM25" i="3"/>
  <c r="AN25" i="3"/>
  <c r="AO25" i="3"/>
  <c r="AP25" i="3"/>
  <c r="AQ25" i="3"/>
  <c r="AR25" i="3"/>
  <c r="AS25" i="3"/>
  <c r="AT25" i="3"/>
  <c r="AU25" i="3"/>
  <c r="AV25" i="3"/>
  <c r="AW25" i="3"/>
  <c r="AX25" i="3"/>
  <c r="AY25" i="3"/>
  <c r="AZ25" i="3"/>
  <c r="BA25" i="3"/>
  <c r="BB25" i="3"/>
  <c r="BC25" i="3"/>
  <c r="BD25" i="3"/>
  <c r="BE25" i="3"/>
  <c r="BF25" i="3"/>
  <c r="BG25" i="3"/>
  <c r="BH25" i="3"/>
  <c r="BI25" i="3"/>
  <c r="BJ25" i="3"/>
  <c r="BK25" i="3"/>
  <c r="BL25" i="3"/>
  <c r="BM25" i="3"/>
  <c r="BN25" i="3"/>
  <c r="BO25" i="3"/>
  <c r="BP25" i="3"/>
  <c r="BQ25" i="3"/>
  <c r="BR25" i="3"/>
  <c r="BS25" i="3"/>
  <c r="BT25" i="3"/>
  <c r="BU25" i="3"/>
  <c r="BV25" i="3"/>
  <c r="BW25" i="3"/>
  <c r="BX25" i="3"/>
  <c r="BY25" i="3"/>
  <c r="BZ25" i="3"/>
  <c r="CA25" i="3"/>
  <c r="CB25" i="3"/>
  <c r="CC25" i="3"/>
  <c r="CD25" i="3"/>
  <c r="CE25" i="3"/>
  <c r="CF25" i="3"/>
  <c r="CG25" i="3"/>
  <c r="CH25" i="3"/>
  <c r="CI25" i="3"/>
  <c r="CJ25" i="3"/>
  <c r="CK25" i="3"/>
  <c r="CL25" i="3"/>
  <c r="CM25" i="3"/>
  <c r="CN25" i="3"/>
  <c r="CO25" i="3"/>
  <c r="CP25" i="3"/>
  <c r="CQ25" i="3"/>
  <c r="CR25" i="3"/>
  <c r="CS25" i="3"/>
  <c r="CT25" i="3"/>
  <c r="CU25" i="3"/>
  <c r="CV25" i="3"/>
  <c r="CW25" i="3"/>
  <c r="CX25" i="3"/>
  <c r="CY25" i="3"/>
  <c r="CZ25" i="3"/>
  <c r="DA25" i="3"/>
  <c r="DB25" i="3"/>
  <c r="DC25" i="3"/>
  <c r="DD25" i="3"/>
  <c r="DE25" i="3"/>
  <c r="DF25" i="3"/>
  <c r="DG25" i="3"/>
  <c r="DH25" i="3"/>
  <c r="DI25" i="3"/>
  <c r="DJ25" i="3"/>
  <c r="DK25" i="3"/>
  <c r="DL25" i="3"/>
  <c r="DM25" i="3"/>
  <c r="DN25" i="3"/>
  <c r="DO25" i="3"/>
  <c r="DP25" i="3"/>
  <c r="DQ25" i="3"/>
  <c r="DR25" i="3"/>
  <c r="DS25" i="3"/>
  <c r="DT25" i="3"/>
  <c r="DU25" i="3"/>
  <c r="DV25" i="3"/>
  <c r="DW25" i="3"/>
  <c r="DX25" i="3"/>
  <c r="DY25" i="3"/>
  <c r="DZ25" i="3"/>
  <c r="EA25" i="3"/>
  <c r="EB25" i="3"/>
  <c r="EC25" i="3"/>
  <c r="ED25" i="3"/>
  <c r="EE25" i="3"/>
  <c r="EF25" i="3"/>
  <c r="EG25" i="3"/>
  <c r="EH25" i="3"/>
  <c r="EI25" i="3"/>
  <c r="EJ25" i="3"/>
  <c r="EK25" i="3"/>
  <c r="W26" i="3"/>
  <c r="X26" i="3"/>
  <c r="Y26" i="3"/>
  <c r="Z26" i="3"/>
  <c r="AA26" i="3"/>
  <c r="AB26" i="3"/>
  <c r="AC26" i="3"/>
  <c r="AD26" i="3"/>
  <c r="AE26" i="3"/>
  <c r="AF26" i="3"/>
  <c r="AG26" i="3"/>
  <c r="AH26" i="3"/>
  <c r="AI26" i="3"/>
  <c r="AJ26" i="3"/>
  <c r="AK26" i="3"/>
  <c r="AL26" i="3"/>
  <c r="AM26" i="3"/>
  <c r="AN26" i="3"/>
  <c r="AO26" i="3"/>
  <c r="AP26" i="3"/>
  <c r="AQ26" i="3"/>
  <c r="AR26" i="3"/>
  <c r="AS26" i="3"/>
  <c r="AT26" i="3"/>
  <c r="AU26" i="3"/>
  <c r="AV26" i="3"/>
  <c r="AW26" i="3"/>
  <c r="AX26" i="3"/>
  <c r="AY26" i="3"/>
  <c r="AZ26" i="3"/>
  <c r="BA26" i="3"/>
  <c r="BB26" i="3"/>
  <c r="BC26" i="3"/>
  <c r="BD26" i="3"/>
  <c r="BE26" i="3"/>
  <c r="BF26" i="3"/>
  <c r="BG26" i="3"/>
  <c r="BH26" i="3"/>
  <c r="BI26" i="3"/>
  <c r="BJ26" i="3"/>
  <c r="BK26" i="3"/>
  <c r="BL26" i="3"/>
  <c r="BM26" i="3"/>
  <c r="BN26" i="3"/>
  <c r="BO26" i="3"/>
  <c r="BP26" i="3"/>
  <c r="BQ26" i="3"/>
  <c r="BR26" i="3"/>
  <c r="BS26" i="3"/>
  <c r="BT26" i="3"/>
  <c r="BU26" i="3"/>
  <c r="BV26" i="3"/>
  <c r="BW26" i="3"/>
  <c r="BX26" i="3"/>
  <c r="BY26" i="3"/>
  <c r="BZ26" i="3"/>
  <c r="CA26" i="3"/>
  <c r="CB26" i="3"/>
  <c r="CC26" i="3"/>
  <c r="CD26" i="3"/>
  <c r="CE26" i="3"/>
  <c r="CF26" i="3"/>
  <c r="CG26" i="3"/>
  <c r="CH26" i="3"/>
  <c r="CI26" i="3"/>
  <c r="CJ26" i="3"/>
  <c r="CK26" i="3"/>
  <c r="CL26" i="3"/>
  <c r="CM26" i="3"/>
  <c r="CN26" i="3"/>
  <c r="CO26" i="3"/>
  <c r="CP26" i="3"/>
  <c r="CQ26" i="3"/>
  <c r="CR26" i="3"/>
  <c r="CS26" i="3"/>
  <c r="CT26" i="3"/>
  <c r="CU26" i="3"/>
  <c r="CV26" i="3"/>
  <c r="CW26" i="3"/>
  <c r="CX26" i="3"/>
  <c r="CY26" i="3"/>
  <c r="CZ26" i="3"/>
  <c r="DA26" i="3"/>
  <c r="DB26" i="3"/>
  <c r="DC26" i="3"/>
  <c r="DD26" i="3"/>
  <c r="DE26" i="3"/>
  <c r="DF26" i="3"/>
  <c r="DG26" i="3"/>
  <c r="DH26" i="3"/>
  <c r="DI26" i="3"/>
  <c r="DJ26" i="3"/>
  <c r="DK26" i="3"/>
  <c r="DL26" i="3"/>
  <c r="DM26" i="3"/>
  <c r="DN26" i="3"/>
  <c r="DO26" i="3"/>
  <c r="DP26" i="3"/>
  <c r="DQ26" i="3"/>
  <c r="DR26" i="3"/>
  <c r="DS26" i="3"/>
  <c r="DT26" i="3"/>
  <c r="DU26" i="3"/>
  <c r="DV26" i="3"/>
  <c r="DW26" i="3"/>
  <c r="DX26" i="3"/>
  <c r="DY26" i="3"/>
  <c r="DZ26" i="3"/>
  <c r="EA26" i="3"/>
  <c r="EB26" i="3"/>
  <c r="EC26" i="3"/>
  <c r="ED26" i="3"/>
  <c r="EE26" i="3"/>
  <c r="EF26" i="3"/>
  <c r="EG26" i="3"/>
  <c r="EH26" i="3"/>
  <c r="EI26" i="3"/>
  <c r="EJ26" i="3"/>
  <c r="EK26" i="3"/>
  <c r="W27" i="3"/>
  <c r="X27" i="3"/>
  <c r="Y27" i="3"/>
  <c r="Z27" i="3"/>
  <c r="AA27" i="3"/>
  <c r="AB27" i="3"/>
  <c r="AC27" i="3"/>
  <c r="AD27" i="3"/>
  <c r="AE27" i="3"/>
  <c r="AF27" i="3"/>
  <c r="AG27" i="3"/>
  <c r="AH27" i="3"/>
  <c r="AI27" i="3"/>
  <c r="AJ27" i="3"/>
  <c r="AK27" i="3"/>
  <c r="AL27" i="3"/>
  <c r="AM27" i="3"/>
  <c r="AN27" i="3"/>
  <c r="AO27" i="3"/>
  <c r="AP27" i="3"/>
  <c r="AQ27" i="3"/>
  <c r="AR27" i="3"/>
  <c r="AS27" i="3"/>
  <c r="AT27" i="3"/>
  <c r="AU27" i="3"/>
  <c r="AV27" i="3"/>
  <c r="AW27" i="3"/>
  <c r="AX27" i="3"/>
  <c r="AY27" i="3"/>
  <c r="AZ27" i="3"/>
  <c r="BA27" i="3"/>
  <c r="BB27" i="3"/>
  <c r="BC27" i="3"/>
  <c r="BD27" i="3"/>
  <c r="BE27" i="3"/>
  <c r="BF27" i="3"/>
  <c r="BG27" i="3"/>
  <c r="BH27" i="3"/>
  <c r="BI27" i="3"/>
  <c r="BJ27" i="3"/>
  <c r="BK27" i="3"/>
  <c r="BL27" i="3"/>
  <c r="BM27" i="3"/>
  <c r="BN27" i="3"/>
  <c r="BO27" i="3"/>
  <c r="BP27" i="3"/>
  <c r="BQ27" i="3"/>
  <c r="BR27" i="3"/>
  <c r="BS27" i="3"/>
  <c r="BT27" i="3"/>
  <c r="BU27" i="3"/>
  <c r="BV27" i="3"/>
  <c r="BW27" i="3"/>
  <c r="BX27" i="3"/>
  <c r="BY27" i="3"/>
  <c r="BZ27" i="3"/>
  <c r="CA27" i="3"/>
  <c r="CB27" i="3"/>
  <c r="CC27" i="3"/>
  <c r="CD27" i="3"/>
  <c r="CE27" i="3"/>
  <c r="CF27" i="3"/>
  <c r="CG27" i="3"/>
  <c r="CH27" i="3"/>
  <c r="CI27" i="3"/>
  <c r="CJ27" i="3"/>
  <c r="CK27" i="3"/>
  <c r="CL27" i="3"/>
  <c r="CM27" i="3"/>
  <c r="CN27" i="3"/>
  <c r="CO27" i="3"/>
  <c r="CP27" i="3"/>
  <c r="CQ27" i="3"/>
  <c r="CR27" i="3"/>
  <c r="CS27" i="3"/>
  <c r="CT27" i="3"/>
  <c r="CU27" i="3"/>
  <c r="CV27" i="3"/>
  <c r="CW27" i="3"/>
  <c r="CX27" i="3"/>
  <c r="CY27" i="3"/>
  <c r="CZ27" i="3"/>
  <c r="DA27" i="3"/>
  <c r="DB27" i="3"/>
  <c r="DC27" i="3"/>
  <c r="DD27" i="3"/>
  <c r="DE27" i="3"/>
  <c r="DF27" i="3"/>
  <c r="DG27" i="3"/>
  <c r="DH27" i="3"/>
  <c r="DI27" i="3"/>
  <c r="DJ27" i="3"/>
  <c r="DK27" i="3"/>
  <c r="DL27" i="3"/>
  <c r="DM27" i="3"/>
  <c r="DN27" i="3"/>
  <c r="DO27" i="3"/>
  <c r="DP27" i="3"/>
  <c r="DQ27" i="3"/>
  <c r="DR27" i="3"/>
  <c r="DS27" i="3"/>
  <c r="DT27" i="3"/>
  <c r="DU27" i="3"/>
  <c r="DV27" i="3"/>
  <c r="DW27" i="3"/>
  <c r="DX27" i="3"/>
  <c r="DY27" i="3"/>
  <c r="DZ27" i="3"/>
  <c r="EA27" i="3"/>
  <c r="EB27" i="3"/>
  <c r="EC27" i="3"/>
  <c r="ED27" i="3"/>
  <c r="EE27" i="3"/>
  <c r="EF27" i="3"/>
  <c r="EG27" i="3"/>
  <c r="EH27" i="3"/>
  <c r="EI27" i="3"/>
  <c r="EJ27" i="3"/>
  <c r="EK27" i="3"/>
  <c r="W28" i="3"/>
  <c r="X28" i="3"/>
  <c r="Y28" i="3"/>
  <c r="Z28" i="3"/>
  <c r="AA28" i="3"/>
  <c r="AB28" i="3"/>
  <c r="AC28" i="3"/>
  <c r="AD28" i="3"/>
  <c r="AE28" i="3"/>
  <c r="AF28" i="3"/>
  <c r="AG28" i="3"/>
  <c r="AH28" i="3"/>
  <c r="AI28" i="3"/>
  <c r="AJ28" i="3"/>
  <c r="AK28" i="3"/>
  <c r="AL28" i="3"/>
  <c r="AM28" i="3"/>
  <c r="AN28" i="3"/>
  <c r="AO28" i="3"/>
  <c r="AP28" i="3"/>
  <c r="AQ28" i="3"/>
  <c r="AR28" i="3"/>
  <c r="AS28" i="3"/>
  <c r="AT28" i="3"/>
  <c r="AU28" i="3"/>
  <c r="AV28" i="3"/>
  <c r="AW28" i="3"/>
  <c r="AX28" i="3"/>
  <c r="AY28" i="3"/>
  <c r="AZ28" i="3"/>
  <c r="BA28" i="3"/>
  <c r="BB28" i="3"/>
  <c r="BC28" i="3"/>
  <c r="BD28" i="3"/>
  <c r="BE28" i="3"/>
  <c r="BF28" i="3"/>
  <c r="BG28" i="3"/>
  <c r="BH28" i="3"/>
  <c r="BI28" i="3"/>
  <c r="BJ28" i="3"/>
  <c r="BK28" i="3"/>
  <c r="BL28" i="3"/>
  <c r="BM28" i="3"/>
  <c r="BN28" i="3"/>
  <c r="BO28" i="3"/>
  <c r="BP28" i="3"/>
  <c r="BQ28" i="3"/>
  <c r="BR28" i="3"/>
  <c r="BS28" i="3"/>
  <c r="BT28" i="3"/>
  <c r="BU28" i="3"/>
  <c r="BV28" i="3"/>
  <c r="BW28" i="3"/>
  <c r="BX28" i="3"/>
  <c r="BY28" i="3"/>
  <c r="BZ28" i="3"/>
  <c r="CA28" i="3"/>
  <c r="CB28" i="3"/>
  <c r="CC28" i="3"/>
  <c r="CD28" i="3"/>
  <c r="CE28" i="3"/>
  <c r="CF28" i="3"/>
  <c r="CG28" i="3"/>
  <c r="CH28" i="3"/>
  <c r="CI28" i="3"/>
  <c r="CJ28" i="3"/>
  <c r="CK28" i="3"/>
  <c r="CL28" i="3"/>
  <c r="CM28" i="3"/>
  <c r="CN28" i="3"/>
  <c r="CO28" i="3"/>
  <c r="CP28" i="3"/>
  <c r="CQ28" i="3"/>
  <c r="CR28" i="3"/>
  <c r="CS28" i="3"/>
  <c r="CT28" i="3"/>
  <c r="CU28" i="3"/>
  <c r="CV28" i="3"/>
  <c r="CW28" i="3"/>
  <c r="CX28" i="3"/>
  <c r="CY28" i="3"/>
  <c r="CZ28" i="3"/>
  <c r="DA28" i="3"/>
  <c r="DB28" i="3"/>
  <c r="DC28" i="3"/>
  <c r="DD28" i="3"/>
  <c r="DE28" i="3"/>
  <c r="DF28" i="3"/>
  <c r="DG28" i="3"/>
  <c r="DH28" i="3"/>
  <c r="DI28" i="3"/>
  <c r="DJ28" i="3"/>
  <c r="DK28" i="3"/>
  <c r="DL28" i="3"/>
  <c r="DM28" i="3"/>
  <c r="DN28" i="3"/>
  <c r="DO28" i="3"/>
  <c r="DP28" i="3"/>
  <c r="DQ28" i="3"/>
  <c r="DR28" i="3"/>
  <c r="DS28" i="3"/>
  <c r="DT28" i="3"/>
  <c r="DU28" i="3"/>
  <c r="DV28" i="3"/>
  <c r="DW28" i="3"/>
  <c r="DX28" i="3"/>
  <c r="DY28" i="3"/>
  <c r="DZ28" i="3"/>
  <c r="EA28" i="3"/>
  <c r="EB28" i="3"/>
  <c r="EC28" i="3"/>
  <c r="ED28" i="3"/>
  <c r="EE28" i="3"/>
  <c r="EF28" i="3"/>
  <c r="EG28" i="3"/>
  <c r="EH28" i="3"/>
  <c r="EI28" i="3"/>
  <c r="EJ28" i="3"/>
  <c r="EK28" i="3"/>
  <c r="W29" i="3"/>
  <c r="X29" i="3"/>
  <c r="Y29" i="3"/>
  <c r="Z29" i="3"/>
  <c r="AA29" i="3"/>
  <c r="AB29" i="3"/>
  <c r="AC29" i="3"/>
  <c r="AD29" i="3"/>
  <c r="AE29" i="3"/>
  <c r="AF29" i="3"/>
  <c r="AG29" i="3"/>
  <c r="AH29" i="3"/>
  <c r="AI29" i="3"/>
  <c r="AJ29" i="3"/>
  <c r="AK29" i="3"/>
  <c r="AL29" i="3"/>
  <c r="AM29" i="3"/>
  <c r="AN29" i="3"/>
  <c r="AO29" i="3"/>
  <c r="AP29" i="3"/>
  <c r="AQ29" i="3"/>
  <c r="AR29" i="3"/>
  <c r="AS29" i="3"/>
  <c r="AT29" i="3"/>
  <c r="AU29" i="3"/>
  <c r="AV29" i="3"/>
  <c r="AW29" i="3"/>
  <c r="AX29" i="3"/>
  <c r="AY29" i="3"/>
  <c r="AZ29" i="3"/>
  <c r="BA29" i="3"/>
  <c r="BB29" i="3"/>
  <c r="BC29" i="3"/>
  <c r="BD29" i="3"/>
  <c r="BE29" i="3"/>
  <c r="BF29" i="3"/>
  <c r="BG29" i="3"/>
  <c r="BH29" i="3"/>
  <c r="BI29" i="3"/>
  <c r="BJ29" i="3"/>
  <c r="BK29" i="3"/>
  <c r="BL29" i="3"/>
  <c r="BM29" i="3"/>
  <c r="BN29" i="3"/>
  <c r="BO29" i="3"/>
  <c r="BP29" i="3"/>
  <c r="BQ29" i="3"/>
  <c r="BR29" i="3"/>
  <c r="BS29" i="3"/>
  <c r="BT29" i="3"/>
  <c r="BU29" i="3"/>
  <c r="BV29" i="3"/>
  <c r="BW29" i="3"/>
  <c r="BX29" i="3"/>
  <c r="BY29" i="3"/>
  <c r="BZ29" i="3"/>
  <c r="CA29" i="3"/>
  <c r="CB29" i="3"/>
  <c r="CC29" i="3"/>
  <c r="CD29" i="3"/>
  <c r="CE29" i="3"/>
  <c r="CF29" i="3"/>
  <c r="CG29" i="3"/>
  <c r="CH29" i="3"/>
  <c r="CI29" i="3"/>
  <c r="CJ29" i="3"/>
  <c r="CK29" i="3"/>
  <c r="CL29" i="3"/>
  <c r="CM29" i="3"/>
  <c r="CN29" i="3"/>
  <c r="CO29" i="3"/>
  <c r="CP29" i="3"/>
  <c r="CQ29" i="3"/>
  <c r="CR29" i="3"/>
  <c r="CS29" i="3"/>
  <c r="CT29" i="3"/>
  <c r="CU29" i="3"/>
  <c r="CV29" i="3"/>
  <c r="CW29" i="3"/>
  <c r="CX29" i="3"/>
  <c r="CY29" i="3"/>
  <c r="CZ29" i="3"/>
  <c r="DA29" i="3"/>
  <c r="DB29" i="3"/>
  <c r="DC29" i="3"/>
  <c r="DD29" i="3"/>
  <c r="DE29" i="3"/>
  <c r="DF29" i="3"/>
  <c r="DG29" i="3"/>
  <c r="DH29" i="3"/>
  <c r="DI29" i="3"/>
  <c r="DJ29" i="3"/>
  <c r="DK29" i="3"/>
  <c r="DL29" i="3"/>
  <c r="DM29" i="3"/>
  <c r="DN29" i="3"/>
  <c r="DO29" i="3"/>
  <c r="DP29" i="3"/>
  <c r="DQ29" i="3"/>
  <c r="DR29" i="3"/>
  <c r="DS29" i="3"/>
  <c r="DT29" i="3"/>
  <c r="DU29" i="3"/>
  <c r="DV29" i="3"/>
  <c r="DW29" i="3"/>
  <c r="DX29" i="3"/>
  <c r="DY29" i="3"/>
  <c r="DZ29" i="3"/>
  <c r="EA29" i="3"/>
  <c r="EB29" i="3"/>
  <c r="EC29" i="3"/>
  <c r="ED29" i="3"/>
  <c r="EE29" i="3"/>
  <c r="EF29" i="3"/>
  <c r="EG29" i="3"/>
  <c r="EH29" i="3"/>
  <c r="EI29" i="3"/>
  <c r="EJ29" i="3"/>
  <c r="EK29" i="3"/>
  <c r="W30" i="3"/>
  <c r="X30" i="3"/>
  <c r="Y30" i="3"/>
  <c r="Z30" i="3"/>
  <c r="AA30" i="3"/>
  <c r="AB30" i="3"/>
  <c r="AC30" i="3"/>
  <c r="AD30" i="3"/>
  <c r="AE30" i="3"/>
  <c r="AF30" i="3"/>
  <c r="AG30" i="3"/>
  <c r="AH30" i="3"/>
  <c r="AI30" i="3"/>
  <c r="AJ30" i="3"/>
  <c r="AK30" i="3"/>
  <c r="AL30" i="3"/>
  <c r="AM30" i="3"/>
  <c r="AN30" i="3"/>
  <c r="AO30" i="3"/>
  <c r="AP30" i="3"/>
  <c r="AQ30" i="3"/>
  <c r="AR30" i="3"/>
  <c r="AS30" i="3"/>
  <c r="AT30" i="3"/>
  <c r="AU30" i="3"/>
  <c r="AV30" i="3"/>
  <c r="AW30" i="3"/>
  <c r="AX30" i="3"/>
  <c r="AY30" i="3"/>
  <c r="AZ30" i="3"/>
  <c r="BA30" i="3"/>
  <c r="BB30" i="3"/>
  <c r="BC30" i="3"/>
  <c r="BD30" i="3"/>
  <c r="BE30" i="3"/>
  <c r="BF30" i="3"/>
  <c r="BG30" i="3"/>
  <c r="BH30" i="3"/>
  <c r="BI30" i="3"/>
  <c r="BJ30" i="3"/>
  <c r="BK30" i="3"/>
  <c r="BL30" i="3"/>
  <c r="BM30" i="3"/>
  <c r="BN30" i="3"/>
  <c r="BO30" i="3"/>
  <c r="BP30" i="3"/>
  <c r="BQ30" i="3"/>
  <c r="BR30" i="3"/>
  <c r="BS30" i="3"/>
  <c r="BT30" i="3"/>
  <c r="BU30" i="3"/>
  <c r="BV30" i="3"/>
  <c r="BW30" i="3"/>
  <c r="BX30" i="3"/>
  <c r="BY30" i="3"/>
  <c r="BZ30" i="3"/>
  <c r="CA30" i="3"/>
  <c r="CB30" i="3"/>
  <c r="CC30" i="3"/>
  <c r="CD30" i="3"/>
  <c r="CE30" i="3"/>
  <c r="CF30" i="3"/>
  <c r="CG30" i="3"/>
  <c r="CH30" i="3"/>
  <c r="CI30" i="3"/>
  <c r="CJ30" i="3"/>
  <c r="CK30" i="3"/>
  <c r="CL30" i="3"/>
  <c r="CM30" i="3"/>
  <c r="CN30" i="3"/>
  <c r="CO30" i="3"/>
  <c r="CP30" i="3"/>
  <c r="CQ30" i="3"/>
  <c r="CR30" i="3"/>
  <c r="CS30" i="3"/>
  <c r="CT30" i="3"/>
  <c r="CU30" i="3"/>
  <c r="CV30" i="3"/>
  <c r="CW30" i="3"/>
  <c r="CX30" i="3"/>
  <c r="CY30" i="3"/>
  <c r="CZ30" i="3"/>
  <c r="DA30" i="3"/>
  <c r="DB30" i="3"/>
  <c r="DC30" i="3"/>
  <c r="DD30" i="3"/>
  <c r="DE30" i="3"/>
  <c r="DF30" i="3"/>
  <c r="DG30" i="3"/>
  <c r="DH30" i="3"/>
  <c r="DI30" i="3"/>
  <c r="DJ30" i="3"/>
  <c r="DK30" i="3"/>
  <c r="DL30" i="3"/>
  <c r="DM30" i="3"/>
  <c r="DN30" i="3"/>
  <c r="DO30" i="3"/>
  <c r="DP30" i="3"/>
  <c r="DQ30" i="3"/>
  <c r="DR30" i="3"/>
  <c r="DS30" i="3"/>
  <c r="DT30" i="3"/>
  <c r="DU30" i="3"/>
  <c r="DV30" i="3"/>
  <c r="DW30" i="3"/>
  <c r="DX30" i="3"/>
  <c r="DY30" i="3"/>
  <c r="DZ30" i="3"/>
  <c r="EA30" i="3"/>
  <c r="EB30" i="3"/>
  <c r="EC30" i="3"/>
  <c r="ED30" i="3"/>
  <c r="EE30" i="3"/>
  <c r="EF30" i="3"/>
  <c r="EG30" i="3"/>
  <c r="EH30" i="3"/>
  <c r="EI30" i="3"/>
  <c r="EJ30" i="3"/>
  <c r="EK30" i="3"/>
  <c r="W31" i="3"/>
  <c r="X31" i="3"/>
  <c r="Y31" i="3"/>
  <c r="Z31" i="3"/>
  <c r="AA31" i="3"/>
  <c r="AB31" i="3"/>
  <c r="AC31" i="3"/>
  <c r="AD31" i="3"/>
  <c r="AE31" i="3"/>
  <c r="AF31" i="3"/>
  <c r="AG31" i="3"/>
  <c r="AH31" i="3"/>
  <c r="AI31" i="3"/>
  <c r="AJ31" i="3"/>
  <c r="AK31" i="3"/>
  <c r="AL31" i="3"/>
  <c r="AM31" i="3"/>
  <c r="AN31" i="3"/>
  <c r="AO31" i="3"/>
  <c r="AP31" i="3"/>
  <c r="AQ31" i="3"/>
  <c r="AR31" i="3"/>
  <c r="AS31" i="3"/>
  <c r="AT31" i="3"/>
  <c r="AU31" i="3"/>
  <c r="AV31" i="3"/>
  <c r="AW31" i="3"/>
  <c r="AX31" i="3"/>
  <c r="AY31" i="3"/>
  <c r="AZ31" i="3"/>
  <c r="BA31" i="3"/>
  <c r="BB31" i="3"/>
  <c r="BC31" i="3"/>
  <c r="BD31" i="3"/>
  <c r="BE31" i="3"/>
  <c r="BF31" i="3"/>
  <c r="BG31" i="3"/>
  <c r="BH31" i="3"/>
  <c r="BI31" i="3"/>
  <c r="BJ31" i="3"/>
  <c r="BK31" i="3"/>
  <c r="BL31" i="3"/>
  <c r="BM31" i="3"/>
  <c r="BN31" i="3"/>
  <c r="BO31" i="3"/>
  <c r="BP31" i="3"/>
  <c r="BQ31" i="3"/>
  <c r="BR31" i="3"/>
  <c r="BS31" i="3"/>
  <c r="BT31" i="3"/>
  <c r="BU31" i="3"/>
  <c r="BV31" i="3"/>
  <c r="BW31" i="3"/>
  <c r="BX31" i="3"/>
  <c r="BY31" i="3"/>
  <c r="BZ31" i="3"/>
  <c r="CA31" i="3"/>
  <c r="CB31" i="3"/>
  <c r="CC31" i="3"/>
  <c r="CD31" i="3"/>
  <c r="CE31" i="3"/>
  <c r="CF31" i="3"/>
  <c r="CG31" i="3"/>
  <c r="CH31" i="3"/>
  <c r="CI31" i="3"/>
  <c r="CJ31" i="3"/>
  <c r="CK31" i="3"/>
  <c r="CL31" i="3"/>
  <c r="CM31" i="3"/>
  <c r="CN31" i="3"/>
  <c r="CO31" i="3"/>
  <c r="CP31" i="3"/>
  <c r="CQ31" i="3"/>
  <c r="CR31" i="3"/>
  <c r="CS31" i="3"/>
  <c r="CT31" i="3"/>
  <c r="CU31" i="3"/>
  <c r="CV31" i="3"/>
  <c r="CW31" i="3"/>
  <c r="CX31" i="3"/>
  <c r="CY31" i="3"/>
  <c r="CZ31" i="3"/>
  <c r="DA31" i="3"/>
  <c r="DB31" i="3"/>
  <c r="DC31" i="3"/>
  <c r="DD31" i="3"/>
  <c r="DE31" i="3"/>
  <c r="DF31" i="3"/>
  <c r="DG31" i="3"/>
  <c r="DH31" i="3"/>
  <c r="DI31" i="3"/>
  <c r="DJ31" i="3"/>
  <c r="DK31" i="3"/>
  <c r="DL31" i="3"/>
  <c r="DM31" i="3"/>
  <c r="DN31" i="3"/>
  <c r="DO31" i="3"/>
  <c r="DP31" i="3"/>
  <c r="DQ31" i="3"/>
  <c r="DR31" i="3"/>
  <c r="DS31" i="3"/>
  <c r="DT31" i="3"/>
  <c r="DU31" i="3"/>
  <c r="DV31" i="3"/>
  <c r="DW31" i="3"/>
  <c r="DX31" i="3"/>
  <c r="DY31" i="3"/>
  <c r="DZ31" i="3"/>
  <c r="EA31" i="3"/>
  <c r="EB31" i="3"/>
  <c r="EC31" i="3"/>
  <c r="ED31" i="3"/>
  <c r="EE31" i="3"/>
  <c r="EF31" i="3"/>
  <c r="EG31" i="3"/>
  <c r="EH31" i="3"/>
  <c r="EI31" i="3"/>
  <c r="EJ31" i="3"/>
  <c r="EK31" i="3"/>
  <c r="W32" i="3"/>
  <c r="X32" i="3"/>
  <c r="Y32" i="3"/>
  <c r="Z32" i="3"/>
  <c r="AA32" i="3"/>
  <c r="AB32" i="3"/>
  <c r="AC32" i="3"/>
  <c r="AD32" i="3"/>
  <c r="AE32" i="3"/>
  <c r="AF32" i="3"/>
  <c r="AG32" i="3"/>
  <c r="AH32" i="3"/>
  <c r="AI32" i="3"/>
  <c r="AJ32" i="3"/>
  <c r="AK32" i="3"/>
  <c r="AL32" i="3"/>
  <c r="AM32" i="3"/>
  <c r="AN32" i="3"/>
  <c r="AO32" i="3"/>
  <c r="AP32" i="3"/>
  <c r="AQ32" i="3"/>
  <c r="AR32" i="3"/>
  <c r="AS32" i="3"/>
  <c r="AT32" i="3"/>
  <c r="AU32" i="3"/>
  <c r="AV32" i="3"/>
  <c r="AW32" i="3"/>
  <c r="AX32" i="3"/>
  <c r="AY32" i="3"/>
  <c r="AZ32" i="3"/>
  <c r="BA32" i="3"/>
  <c r="BB32" i="3"/>
  <c r="BC32" i="3"/>
  <c r="BD32" i="3"/>
  <c r="BE32" i="3"/>
  <c r="BF32" i="3"/>
  <c r="BG32" i="3"/>
  <c r="BH32" i="3"/>
  <c r="BI32" i="3"/>
  <c r="BJ32" i="3"/>
  <c r="BK32" i="3"/>
  <c r="BL32" i="3"/>
  <c r="BM32" i="3"/>
  <c r="BN32" i="3"/>
  <c r="BO32" i="3"/>
  <c r="BP32" i="3"/>
  <c r="BQ32" i="3"/>
  <c r="BR32" i="3"/>
  <c r="BS32" i="3"/>
  <c r="BT32" i="3"/>
  <c r="BU32" i="3"/>
  <c r="BV32" i="3"/>
  <c r="BW32" i="3"/>
  <c r="BX32" i="3"/>
  <c r="BY32" i="3"/>
  <c r="BZ32" i="3"/>
  <c r="CA32" i="3"/>
  <c r="CB32" i="3"/>
  <c r="CC32" i="3"/>
  <c r="CD32" i="3"/>
  <c r="CE32" i="3"/>
  <c r="CF32" i="3"/>
  <c r="CG32" i="3"/>
  <c r="CH32" i="3"/>
  <c r="CI32" i="3"/>
  <c r="CJ32" i="3"/>
  <c r="CK32" i="3"/>
  <c r="CL32" i="3"/>
  <c r="CM32" i="3"/>
  <c r="CN32" i="3"/>
  <c r="CO32" i="3"/>
  <c r="CP32" i="3"/>
  <c r="CQ32" i="3"/>
  <c r="CR32" i="3"/>
  <c r="CS32" i="3"/>
  <c r="CT32" i="3"/>
  <c r="CU32" i="3"/>
  <c r="CV32" i="3"/>
  <c r="CW32" i="3"/>
  <c r="CX32" i="3"/>
  <c r="CY32" i="3"/>
  <c r="CZ32" i="3"/>
  <c r="DA32" i="3"/>
  <c r="DB32" i="3"/>
  <c r="DC32" i="3"/>
  <c r="DD32" i="3"/>
  <c r="DE32" i="3"/>
  <c r="DF32" i="3"/>
  <c r="DG32" i="3"/>
  <c r="DH32" i="3"/>
  <c r="DI32" i="3"/>
  <c r="DJ32" i="3"/>
  <c r="DK32" i="3"/>
  <c r="DL32" i="3"/>
  <c r="DM32" i="3"/>
  <c r="DN32" i="3"/>
  <c r="DO32" i="3"/>
  <c r="DP32" i="3"/>
  <c r="DQ32" i="3"/>
  <c r="DR32" i="3"/>
  <c r="DS32" i="3"/>
  <c r="DT32" i="3"/>
  <c r="DU32" i="3"/>
  <c r="DV32" i="3"/>
  <c r="DW32" i="3"/>
  <c r="DX32" i="3"/>
  <c r="DY32" i="3"/>
  <c r="DZ32" i="3"/>
  <c r="EA32" i="3"/>
  <c r="EB32" i="3"/>
  <c r="EC32" i="3"/>
  <c r="ED32" i="3"/>
  <c r="EE32" i="3"/>
  <c r="EF32" i="3"/>
  <c r="EG32" i="3"/>
  <c r="EH32" i="3"/>
  <c r="EI32" i="3"/>
  <c r="EJ32" i="3"/>
  <c r="EK32" i="3"/>
  <c r="W33" i="3"/>
  <c r="X33" i="3"/>
  <c r="Y33" i="3"/>
  <c r="Z33" i="3"/>
  <c r="AA33" i="3"/>
  <c r="AB33" i="3"/>
  <c r="AC33" i="3"/>
  <c r="AD33" i="3"/>
  <c r="AE33" i="3"/>
  <c r="AF33" i="3"/>
  <c r="AG33" i="3"/>
  <c r="AH33" i="3"/>
  <c r="AI33" i="3"/>
  <c r="AJ33" i="3"/>
  <c r="AK33" i="3"/>
  <c r="AL33" i="3"/>
  <c r="AM33" i="3"/>
  <c r="AN33" i="3"/>
  <c r="AO33" i="3"/>
  <c r="AP33" i="3"/>
  <c r="AQ33" i="3"/>
  <c r="AR33" i="3"/>
  <c r="AS33" i="3"/>
  <c r="AT33" i="3"/>
  <c r="AU33" i="3"/>
  <c r="AV33" i="3"/>
  <c r="AW33" i="3"/>
  <c r="AX33" i="3"/>
  <c r="AY33" i="3"/>
  <c r="AZ33" i="3"/>
  <c r="BA33" i="3"/>
  <c r="BB33" i="3"/>
  <c r="BC33" i="3"/>
  <c r="BD33" i="3"/>
  <c r="BE33" i="3"/>
  <c r="BF33" i="3"/>
  <c r="BG33" i="3"/>
  <c r="BH33" i="3"/>
  <c r="BI33" i="3"/>
  <c r="BJ33" i="3"/>
  <c r="BK33" i="3"/>
  <c r="BL33" i="3"/>
  <c r="BM33" i="3"/>
  <c r="BN33" i="3"/>
  <c r="BO33" i="3"/>
  <c r="BP33" i="3"/>
  <c r="BQ33" i="3"/>
  <c r="BR33" i="3"/>
  <c r="BS33" i="3"/>
  <c r="BT33" i="3"/>
  <c r="BU33" i="3"/>
  <c r="BV33" i="3"/>
  <c r="BW33" i="3"/>
  <c r="BX33" i="3"/>
  <c r="BY33" i="3"/>
  <c r="BZ33" i="3"/>
  <c r="CA33" i="3"/>
  <c r="CB33" i="3"/>
  <c r="CC33" i="3"/>
  <c r="CD33" i="3"/>
  <c r="CE33" i="3"/>
  <c r="CF33" i="3"/>
  <c r="CG33" i="3"/>
  <c r="CH33" i="3"/>
  <c r="CI33" i="3"/>
  <c r="CJ33" i="3"/>
  <c r="CK33" i="3"/>
  <c r="CL33" i="3"/>
  <c r="CM33" i="3"/>
  <c r="CN33" i="3"/>
  <c r="CO33" i="3"/>
  <c r="CP33" i="3"/>
  <c r="CQ33" i="3"/>
  <c r="CR33" i="3"/>
  <c r="CS33" i="3"/>
  <c r="CT33" i="3"/>
  <c r="CU33" i="3"/>
  <c r="CV33" i="3"/>
  <c r="CW33" i="3"/>
  <c r="CX33" i="3"/>
  <c r="CY33" i="3"/>
  <c r="CZ33" i="3"/>
  <c r="DA33" i="3"/>
  <c r="DB33" i="3"/>
  <c r="DC33" i="3"/>
  <c r="DD33" i="3"/>
  <c r="DE33" i="3"/>
  <c r="DF33" i="3"/>
  <c r="DG33" i="3"/>
  <c r="DH33" i="3"/>
  <c r="DI33" i="3"/>
  <c r="DJ33" i="3"/>
  <c r="DK33" i="3"/>
  <c r="DL33" i="3"/>
  <c r="DM33" i="3"/>
  <c r="DN33" i="3"/>
  <c r="DO33" i="3"/>
  <c r="DP33" i="3"/>
  <c r="DQ33" i="3"/>
  <c r="DR33" i="3"/>
  <c r="DS33" i="3"/>
  <c r="DT33" i="3"/>
  <c r="DU33" i="3"/>
  <c r="DV33" i="3"/>
  <c r="DW33" i="3"/>
  <c r="DX33" i="3"/>
  <c r="DY33" i="3"/>
  <c r="DZ33" i="3"/>
  <c r="EA33" i="3"/>
  <c r="EB33" i="3"/>
  <c r="EC33" i="3"/>
  <c r="ED33" i="3"/>
  <c r="EE33" i="3"/>
  <c r="EF33" i="3"/>
  <c r="EG33" i="3"/>
  <c r="EH33" i="3"/>
  <c r="EI33" i="3"/>
  <c r="EJ33" i="3"/>
  <c r="EK33" i="3"/>
  <c r="W34" i="3"/>
  <c r="X34" i="3"/>
  <c r="Y34" i="3"/>
  <c r="Z34" i="3"/>
  <c r="AA34" i="3"/>
  <c r="AB34" i="3"/>
  <c r="AC34" i="3"/>
  <c r="AD34" i="3"/>
  <c r="AE34" i="3"/>
  <c r="AF34" i="3"/>
  <c r="AG34" i="3"/>
  <c r="AH34" i="3"/>
  <c r="AI34" i="3"/>
  <c r="AJ34" i="3"/>
  <c r="AK34" i="3"/>
  <c r="AL34" i="3"/>
  <c r="AM34" i="3"/>
  <c r="AN34" i="3"/>
  <c r="AO34" i="3"/>
  <c r="AP34" i="3"/>
  <c r="AQ34" i="3"/>
  <c r="AR34" i="3"/>
  <c r="AS34" i="3"/>
  <c r="AT34" i="3"/>
  <c r="AU34" i="3"/>
  <c r="AV34" i="3"/>
  <c r="AW34" i="3"/>
  <c r="AX34" i="3"/>
  <c r="AY34" i="3"/>
  <c r="AZ34" i="3"/>
  <c r="BA34" i="3"/>
  <c r="BB34" i="3"/>
  <c r="BC34" i="3"/>
  <c r="BD34" i="3"/>
  <c r="BE34" i="3"/>
  <c r="BF34" i="3"/>
  <c r="BG34" i="3"/>
  <c r="BH34" i="3"/>
  <c r="BI34" i="3"/>
  <c r="BJ34" i="3"/>
  <c r="BK34" i="3"/>
  <c r="BL34" i="3"/>
  <c r="BM34" i="3"/>
  <c r="BN34" i="3"/>
  <c r="BO34" i="3"/>
  <c r="BP34" i="3"/>
  <c r="BQ34" i="3"/>
  <c r="BR34" i="3"/>
  <c r="BS34" i="3"/>
  <c r="BT34" i="3"/>
  <c r="BU34" i="3"/>
  <c r="BV34" i="3"/>
  <c r="BW34" i="3"/>
  <c r="BX34" i="3"/>
  <c r="BY34" i="3"/>
  <c r="BZ34" i="3"/>
  <c r="CA34" i="3"/>
  <c r="CB34" i="3"/>
  <c r="CC34" i="3"/>
  <c r="CD34" i="3"/>
  <c r="CE34" i="3"/>
  <c r="CF34" i="3"/>
  <c r="CG34" i="3"/>
  <c r="CH34" i="3"/>
  <c r="CI34" i="3"/>
  <c r="CJ34" i="3"/>
  <c r="CK34" i="3"/>
  <c r="CL34" i="3"/>
  <c r="CM34" i="3"/>
  <c r="CN34" i="3"/>
  <c r="CO34" i="3"/>
  <c r="CP34" i="3"/>
  <c r="CQ34" i="3"/>
  <c r="CR34" i="3"/>
  <c r="CS34" i="3"/>
  <c r="CT34" i="3"/>
  <c r="CU34" i="3"/>
  <c r="CV34" i="3"/>
  <c r="CW34" i="3"/>
  <c r="CX34" i="3"/>
  <c r="CY34" i="3"/>
  <c r="CZ34" i="3"/>
  <c r="DA34" i="3"/>
  <c r="DB34" i="3"/>
  <c r="DC34" i="3"/>
  <c r="DD34" i="3"/>
  <c r="DE34" i="3"/>
  <c r="DF34" i="3"/>
  <c r="DG34" i="3"/>
  <c r="DH34" i="3"/>
  <c r="DI34" i="3"/>
  <c r="DJ34" i="3"/>
  <c r="DK34" i="3"/>
  <c r="DL34" i="3"/>
  <c r="DM34" i="3"/>
  <c r="DN34" i="3"/>
  <c r="DO34" i="3"/>
  <c r="DP34" i="3"/>
  <c r="DQ34" i="3"/>
  <c r="DR34" i="3"/>
  <c r="DS34" i="3"/>
  <c r="DT34" i="3"/>
  <c r="DU34" i="3"/>
  <c r="DV34" i="3"/>
  <c r="DW34" i="3"/>
  <c r="DX34" i="3"/>
  <c r="DY34" i="3"/>
  <c r="DZ34" i="3"/>
  <c r="EA34" i="3"/>
  <c r="EB34" i="3"/>
  <c r="EC34" i="3"/>
  <c r="ED34" i="3"/>
  <c r="EE34" i="3"/>
  <c r="EF34" i="3"/>
  <c r="EG34" i="3"/>
  <c r="EH34" i="3"/>
  <c r="EI34" i="3"/>
  <c r="EJ34" i="3"/>
  <c r="EK34" i="3"/>
  <c r="W35" i="3"/>
  <c r="X35" i="3"/>
  <c r="Y35" i="3"/>
  <c r="Z35" i="3"/>
  <c r="AA35" i="3"/>
  <c r="AB35" i="3"/>
  <c r="AC35" i="3"/>
  <c r="AD35" i="3"/>
  <c r="AE35" i="3"/>
  <c r="AF35" i="3"/>
  <c r="AG35" i="3"/>
  <c r="AH35" i="3"/>
  <c r="AI35" i="3"/>
  <c r="AJ35" i="3"/>
  <c r="AK35" i="3"/>
  <c r="AL35" i="3"/>
  <c r="AM35" i="3"/>
  <c r="AN35" i="3"/>
  <c r="AO35" i="3"/>
  <c r="AP35" i="3"/>
  <c r="AQ35" i="3"/>
  <c r="AR35" i="3"/>
  <c r="AS35" i="3"/>
  <c r="AT35" i="3"/>
  <c r="AU35" i="3"/>
  <c r="AV35" i="3"/>
  <c r="AW35" i="3"/>
  <c r="AX35" i="3"/>
  <c r="AY35" i="3"/>
  <c r="AZ35" i="3"/>
  <c r="BA35" i="3"/>
  <c r="BB35" i="3"/>
  <c r="BC35" i="3"/>
  <c r="BD35" i="3"/>
  <c r="BE35" i="3"/>
  <c r="BF35" i="3"/>
  <c r="BG35" i="3"/>
  <c r="BH35" i="3"/>
  <c r="BI35" i="3"/>
  <c r="BJ35" i="3"/>
  <c r="BK35" i="3"/>
  <c r="BL35" i="3"/>
  <c r="BM35" i="3"/>
  <c r="BN35" i="3"/>
  <c r="BO35" i="3"/>
  <c r="BP35" i="3"/>
  <c r="BQ35" i="3"/>
  <c r="BR35" i="3"/>
  <c r="BS35" i="3"/>
  <c r="BT35" i="3"/>
  <c r="BU35" i="3"/>
  <c r="BV35" i="3"/>
  <c r="BW35" i="3"/>
  <c r="BX35" i="3"/>
  <c r="BY35" i="3"/>
  <c r="BZ35" i="3"/>
  <c r="CA35" i="3"/>
  <c r="CB35" i="3"/>
  <c r="CC35" i="3"/>
  <c r="CD35" i="3"/>
  <c r="CE35" i="3"/>
  <c r="CF35" i="3"/>
  <c r="CG35" i="3"/>
  <c r="CH35" i="3"/>
  <c r="CI35" i="3"/>
  <c r="CJ35" i="3"/>
  <c r="CK35" i="3"/>
  <c r="CL35" i="3"/>
  <c r="CM35" i="3"/>
  <c r="CN35" i="3"/>
  <c r="CO35" i="3"/>
  <c r="CP35" i="3"/>
  <c r="CQ35" i="3"/>
  <c r="CR35" i="3"/>
  <c r="CS35" i="3"/>
  <c r="CT35" i="3"/>
  <c r="CU35" i="3"/>
  <c r="CV35" i="3"/>
  <c r="CW35" i="3"/>
  <c r="CX35" i="3"/>
  <c r="CY35" i="3"/>
  <c r="CZ35" i="3"/>
  <c r="DA35" i="3"/>
  <c r="DB35" i="3"/>
  <c r="DC35" i="3"/>
  <c r="DD35" i="3"/>
  <c r="DE35" i="3"/>
  <c r="DF35" i="3"/>
  <c r="DG35" i="3"/>
  <c r="DH35" i="3"/>
  <c r="DI35" i="3"/>
  <c r="DJ35" i="3"/>
  <c r="DK35" i="3"/>
  <c r="DL35" i="3"/>
  <c r="DM35" i="3"/>
  <c r="DN35" i="3"/>
  <c r="DO35" i="3"/>
  <c r="DP35" i="3"/>
  <c r="DQ35" i="3"/>
  <c r="DR35" i="3"/>
  <c r="DS35" i="3"/>
  <c r="DT35" i="3"/>
  <c r="DU35" i="3"/>
  <c r="DV35" i="3"/>
  <c r="DW35" i="3"/>
  <c r="DX35" i="3"/>
  <c r="DY35" i="3"/>
  <c r="DZ35" i="3"/>
  <c r="EA35" i="3"/>
  <c r="EB35" i="3"/>
  <c r="EC35" i="3"/>
  <c r="ED35" i="3"/>
  <c r="EE35" i="3"/>
  <c r="EF35" i="3"/>
  <c r="EG35" i="3"/>
  <c r="EH35" i="3"/>
  <c r="EI35" i="3"/>
  <c r="EJ35" i="3"/>
  <c r="EK35" i="3"/>
  <c r="W36" i="3"/>
  <c r="X36" i="3"/>
  <c r="Y36" i="3"/>
  <c r="Z36" i="3"/>
  <c r="AA36" i="3"/>
  <c r="AB36" i="3"/>
  <c r="AC36" i="3"/>
  <c r="AD36" i="3"/>
  <c r="AE36" i="3"/>
  <c r="AF36" i="3"/>
  <c r="AG36" i="3"/>
  <c r="AH36" i="3"/>
  <c r="AI36" i="3"/>
  <c r="AJ36" i="3"/>
  <c r="AK36" i="3"/>
  <c r="AL36" i="3"/>
  <c r="AM36" i="3"/>
  <c r="AN36" i="3"/>
  <c r="AO36" i="3"/>
  <c r="AP36" i="3"/>
  <c r="AQ36" i="3"/>
  <c r="AR36" i="3"/>
  <c r="AS36" i="3"/>
  <c r="AT36" i="3"/>
  <c r="AU36" i="3"/>
  <c r="AV36" i="3"/>
  <c r="AW36" i="3"/>
  <c r="AX36" i="3"/>
  <c r="AY36" i="3"/>
  <c r="AZ36" i="3"/>
  <c r="BA36" i="3"/>
  <c r="BB36" i="3"/>
  <c r="BC36" i="3"/>
  <c r="BD36" i="3"/>
  <c r="BE36" i="3"/>
  <c r="BF36" i="3"/>
  <c r="BG36" i="3"/>
  <c r="BH36" i="3"/>
  <c r="BI36" i="3"/>
  <c r="BJ36" i="3"/>
  <c r="BK36" i="3"/>
  <c r="BL36" i="3"/>
  <c r="BM36" i="3"/>
  <c r="BN36" i="3"/>
  <c r="BO36" i="3"/>
  <c r="BP36" i="3"/>
  <c r="BQ36" i="3"/>
  <c r="BR36" i="3"/>
  <c r="BS36" i="3"/>
  <c r="BT36" i="3"/>
  <c r="BU36" i="3"/>
  <c r="BV36" i="3"/>
  <c r="BW36" i="3"/>
  <c r="BX36" i="3"/>
  <c r="BY36" i="3"/>
  <c r="BZ36" i="3"/>
  <c r="CA36" i="3"/>
  <c r="CB36" i="3"/>
  <c r="CC36" i="3"/>
  <c r="CD36" i="3"/>
  <c r="CE36" i="3"/>
  <c r="CF36" i="3"/>
  <c r="CG36" i="3"/>
  <c r="CH36" i="3"/>
  <c r="CI36" i="3"/>
  <c r="CJ36" i="3"/>
  <c r="CK36" i="3"/>
  <c r="CL36" i="3"/>
  <c r="CM36" i="3"/>
  <c r="CN36" i="3"/>
  <c r="CO36" i="3"/>
  <c r="CP36" i="3"/>
  <c r="CQ36" i="3"/>
  <c r="CR36" i="3"/>
  <c r="CS36" i="3"/>
  <c r="CT36" i="3"/>
  <c r="CU36" i="3"/>
  <c r="CV36" i="3"/>
  <c r="CW36" i="3"/>
  <c r="CX36" i="3"/>
  <c r="CY36" i="3"/>
  <c r="CZ36" i="3"/>
  <c r="DA36" i="3"/>
  <c r="DB36" i="3"/>
  <c r="DC36" i="3"/>
  <c r="DD36" i="3"/>
  <c r="DE36" i="3"/>
  <c r="DF36" i="3"/>
  <c r="DG36" i="3"/>
  <c r="DH36" i="3"/>
  <c r="DI36" i="3"/>
  <c r="DJ36" i="3"/>
  <c r="DK36" i="3"/>
  <c r="DL36" i="3"/>
  <c r="DM36" i="3"/>
  <c r="DN36" i="3"/>
  <c r="DO36" i="3"/>
  <c r="DP36" i="3"/>
  <c r="DQ36" i="3"/>
  <c r="DR36" i="3"/>
  <c r="DS36" i="3"/>
  <c r="DT36" i="3"/>
  <c r="DU36" i="3"/>
  <c r="DV36" i="3"/>
  <c r="DW36" i="3"/>
  <c r="DX36" i="3"/>
  <c r="DY36" i="3"/>
  <c r="DZ36" i="3"/>
  <c r="EA36" i="3"/>
  <c r="EB36" i="3"/>
  <c r="EC36" i="3"/>
  <c r="ED36" i="3"/>
  <c r="EE36" i="3"/>
  <c r="EF36" i="3"/>
  <c r="EG36" i="3"/>
  <c r="EH36" i="3"/>
  <c r="EI36" i="3"/>
  <c r="EJ36" i="3"/>
  <c r="EK36" i="3"/>
  <c r="W37" i="3"/>
  <c r="X37" i="3"/>
  <c r="Y37" i="3"/>
  <c r="Z37" i="3"/>
  <c r="AA37" i="3"/>
  <c r="AB37" i="3"/>
  <c r="AC37" i="3"/>
  <c r="AD37" i="3"/>
  <c r="AE37" i="3"/>
  <c r="AF37" i="3"/>
  <c r="AG37" i="3"/>
  <c r="AH37" i="3"/>
  <c r="AI37" i="3"/>
  <c r="AJ37" i="3"/>
  <c r="AK37" i="3"/>
  <c r="AL37" i="3"/>
  <c r="AM37" i="3"/>
  <c r="AN37" i="3"/>
  <c r="AO37" i="3"/>
  <c r="AP37" i="3"/>
  <c r="AQ37" i="3"/>
  <c r="AR37" i="3"/>
  <c r="AS37" i="3"/>
  <c r="AT37" i="3"/>
  <c r="AU37" i="3"/>
  <c r="AV37" i="3"/>
  <c r="AW37" i="3"/>
  <c r="AX37" i="3"/>
  <c r="AY37" i="3"/>
  <c r="AZ37" i="3"/>
  <c r="BA37" i="3"/>
  <c r="BB37" i="3"/>
  <c r="BC37" i="3"/>
  <c r="BD37" i="3"/>
  <c r="BE37" i="3"/>
  <c r="BF37" i="3"/>
  <c r="BG37" i="3"/>
  <c r="BH37" i="3"/>
  <c r="BI37" i="3"/>
  <c r="BJ37" i="3"/>
  <c r="BK37" i="3"/>
  <c r="BL37" i="3"/>
  <c r="BM37" i="3"/>
  <c r="BN37" i="3"/>
  <c r="BO37" i="3"/>
  <c r="BP37" i="3"/>
  <c r="BQ37" i="3"/>
  <c r="BR37" i="3"/>
  <c r="BS37" i="3"/>
  <c r="BT37" i="3"/>
  <c r="BU37" i="3"/>
  <c r="BV37" i="3"/>
  <c r="BW37" i="3"/>
  <c r="BX37" i="3"/>
  <c r="BY37" i="3"/>
  <c r="BZ37" i="3"/>
  <c r="CA37" i="3"/>
  <c r="CB37" i="3"/>
  <c r="CC37" i="3"/>
  <c r="CD37" i="3"/>
  <c r="CE37" i="3"/>
  <c r="CF37" i="3"/>
  <c r="CG37" i="3"/>
  <c r="CH37" i="3"/>
  <c r="CI37" i="3"/>
  <c r="CJ37" i="3"/>
  <c r="CK37" i="3"/>
  <c r="CL37" i="3"/>
  <c r="CM37" i="3"/>
  <c r="CN37" i="3"/>
  <c r="CO37" i="3"/>
  <c r="CP37" i="3"/>
  <c r="CQ37" i="3"/>
  <c r="CR37" i="3"/>
  <c r="CS37" i="3"/>
  <c r="CT37" i="3"/>
  <c r="CU37" i="3"/>
  <c r="CV37" i="3"/>
  <c r="CW37" i="3"/>
  <c r="CX37" i="3"/>
  <c r="CY37" i="3"/>
  <c r="CZ37" i="3"/>
  <c r="DA37" i="3"/>
  <c r="DB37" i="3"/>
  <c r="DC37" i="3"/>
  <c r="DD37" i="3"/>
  <c r="DE37" i="3"/>
  <c r="DF37" i="3"/>
  <c r="DG37" i="3"/>
  <c r="DH37" i="3"/>
  <c r="DI37" i="3"/>
  <c r="DJ37" i="3"/>
  <c r="DK37" i="3"/>
  <c r="DL37" i="3"/>
  <c r="DM37" i="3"/>
  <c r="DN37" i="3"/>
  <c r="DO37" i="3"/>
  <c r="DP37" i="3"/>
  <c r="DQ37" i="3"/>
  <c r="DR37" i="3"/>
  <c r="DS37" i="3"/>
  <c r="DT37" i="3"/>
  <c r="DU37" i="3"/>
  <c r="DV37" i="3"/>
  <c r="DW37" i="3"/>
  <c r="DX37" i="3"/>
  <c r="DY37" i="3"/>
  <c r="DZ37" i="3"/>
  <c r="EA37" i="3"/>
  <c r="EB37" i="3"/>
  <c r="EC37" i="3"/>
  <c r="ED37" i="3"/>
  <c r="EE37" i="3"/>
  <c r="EF37" i="3"/>
  <c r="EG37" i="3"/>
  <c r="EH37" i="3"/>
  <c r="EI37" i="3"/>
  <c r="EJ37" i="3"/>
  <c r="EK37" i="3"/>
  <c r="W38" i="3"/>
  <c r="X38" i="3"/>
  <c r="Y38" i="3"/>
  <c r="Z38" i="3"/>
  <c r="AA38" i="3"/>
  <c r="AB38" i="3"/>
  <c r="AC38" i="3"/>
  <c r="AD38" i="3"/>
  <c r="AE38" i="3"/>
  <c r="AF38" i="3"/>
  <c r="AG38" i="3"/>
  <c r="AH38" i="3"/>
  <c r="AI38" i="3"/>
  <c r="AJ38" i="3"/>
  <c r="AK38" i="3"/>
  <c r="AL38" i="3"/>
  <c r="AM38" i="3"/>
  <c r="AN38" i="3"/>
  <c r="AO38" i="3"/>
  <c r="AP38" i="3"/>
  <c r="AQ38" i="3"/>
  <c r="AR38" i="3"/>
  <c r="AS38" i="3"/>
  <c r="AT38" i="3"/>
  <c r="AU38" i="3"/>
  <c r="AV38" i="3"/>
  <c r="AW38" i="3"/>
  <c r="AX38" i="3"/>
  <c r="AY38" i="3"/>
  <c r="AZ38" i="3"/>
  <c r="BA38" i="3"/>
  <c r="BB38" i="3"/>
  <c r="BC38" i="3"/>
  <c r="BD38" i="3"/>
  <c r="BE38" i="3"/>
  <c r="BF38" i="3"/>
  <c r="BG38" i="3"/>
  <c r="BH38" i="3"/>
  <c r="BI38" i="3"/>
  <c r="BJ38" i="3"/>
  <c r="BK38" i="3"/>
  <c r="BL38" i="3"/>
  <c r="BM38" i="3"/>
  <c r="BN38" i="3"/>
  <c r="BO38" i="3"/>
  <c r="BP38" i="3"/>
  <c r="BQ38" i="3"/>
  <c r="BR38" i="3"/>
  <c r="BS38" i="3"/>
  <c r="BT38" i="3"/>
  <c r="BU38" i="3"/>
  <c r="BV38" i="3"/>
  <c r="BW38" i="3"/>
  <c r="BX38" i="3"/>
  <c r="BY38" i="3"/>
  <c r="BZ38" i="3"/>
  <c r="CA38" i="3"/>
  <c r="CB38" i="3"/>
  <c r="CC38" i="3"/>
  <c r="CD38" i="3"/>
  <c r="CE38" i="3"/>
  <c r="CF38" i="3"/>
  <c r="CG38" i="3"/>
  <c r="CH38" i="3"/>
  <c r="CI38" i="3"/>
  <c r="CJ38" i="3"/>
  <c r="CK38" i="3"/>
  <c r="CL38" i="3"/>
  <c r="CM38" i="3"/>
  <c r="CN38" i="3"/>
  <c r="CO38" i="3"/>
  <c r="CP38" i="3"/>
  <c r="CQ38" i="3"/>
  <c r="CR38" i="3"/>
  <c r="CS38" i="3"/>
  <c r="CT38" i="3"/>
  <c r="CU38" i="3"/>
  <c r="CV38" i="3"/>
  <c r="CW38" i="3"/>
  <c r="CX38" i="3"/>
  <c r="CY38" i="3"/>
  <c r="CZ38" i="3"/>
  <c r="DA38" i="3"/>
  <c r="DB38" i="3"/>
  <c r="DC38" i="3"/>
  <c r="DD38" i="3"/>
  <c r="DE38" i="3"/>
  <c r="DF38" i="3"/>
  <c r="DG38" i="3"/>
  <c r="DH38" i="3"/>
  <c r="DI38" i="3"/>
  <c r="DJ38" i="3"/>
  <c r="DK38" i="3"/>
  <c r="DL38" i="3"/>
  <c r="DM38" i="3"/>
  <c r="DN38" i="3"/>
  <c r="DO38" i="3"/>
  <c r="DP38" i="3"/>
  <c r="DQ38" i="3"/>
  <c r="DR38" i="3"/>
  <c r="DS38" i="3"/>
  <c r="DT38" i="3"/>
  <c r="DU38" i="3"/>
  <c r="DV38" i="3"/>
  <c r="DW38" i="3"/>
  <c r="DX38" i="3"/>
  <c r="DY38" i="3"/>
  <c r="DZ38" i="3"/>
  <c r="EA38" i="3"/>
  <c r="EB38" i="3"/>
  <c r="EC38" i="3"/>
  <c r="ED38" i="3"/>
  <c r="EE38" i="3"/>
  <c r="EF38" i="3"/>
  <c r="EG38" i="3"/>
  <c r="EH38" i="3"/>
  <c r="EI38" i="3"/>
  <c r="EJ38" i="3"/>
  <c r="EK38" i="3"/>
  <c r="W39" i="3"/>
  <c r="X39" i="3"/>
  <c r="Y39" i="3"/>
  <c r="Z39" i="3"/>
  <c r="AA39" i="3"/>
  <c r="AB39" i="3"/>
  <c r="AC39" i="3"/>
  <c r="AD39" i="3"/>
  <c r="AE39" i="3"/>
  <c r="AF39" i="3"/>
  <c r="AG39" i="3"/>
  <c r="AH39" i="3"/>
  <c r="AI39" i="3"/>
  <c r="AJ39" i="3"/>
  <c r="AK39" i="3"/>
  <c r="AL39" i="3"/>
  <c r="AM39" i="3"/>
  <c r="AN39" i="3"/>
  <c r="AO39" i="3"/>
  <c r="AP39" i="3"/>
  <c r="AQ39" i="3"/>
  <c r="AR39" i="3"/>
  <c r="AS39" i="3"/>
  <c r="AT39" i="3"/>
  <c r="AU39" i="3"/>
  <c r="AV39" i="3"/>
  <c r="AW39" i="3"/>
  <c r="AX39" i="3"/>
  <c r="AY39" i="3"/>
  <c r="AZ39" i="3"/>
  <c r="BA39" i="3"/>
  <c r="BB39" i="3"/>
  <c r="BC39" i="3"/>
  <c r="BD39" i="3"/>
  <c r="BE39" i="3"/>
  <c r="BF39" i="3"/>
  <c r="BG39" i="3"/>
  <c r="BH39" i="3"/>
  <c r="BI39" i="3"/>
  <c r="BJ39" i="3"/>
  <c r="BK39" i="3"/>
  <c r="BL39" i="3"/>
  <c r="BM39" i="3"/>
  <c r="BN39" i="3"/>
  <c r="BO39" i="3"/>
  <c r="BP39" i="3"/>
  <c r="BQ39" i="3"/>
  <c r="BR39" i="3"/>
  <c r="BS39" i="3"/>
  <c r="BT39" i="3"/>
  <c r="BU39" i="3"/>
  <c r="BV39" i="3"/>
  <c r="BW39" i="3"/>
  <c r="BX39" i="3"/>
  <c r="BY39" i="3"/>
  <c r="BZ39" i="3"/>
  <c r="CA39" i="3"/>
  <c r="CB39" i="3"/>
  <c r="CC39" i="3"/>
  <c r="CD39" i="3"/>
  <c r="CE39" i="3"/>
  <c r="CF39" i="3"/>
  <c r="CG39" i="3"/>
  <c r="CH39" i="3"/>
  <c r="CI39" i="3"/>
  <c r="CJ39" i="3"/>
  <c r="CK39" i="3"/>
  <c r="CL39" i="3"/>
  <c r="CM39" i="3"/>
  <c r="CN39" i="3"/>
  <c r="CO39" i="3"/>
  <c r="CP39" i="3"/>
  <c r="CQ39" i="3"/>
  <c r="CR39" i="3"/>
  <c r="CS39" i="3"/>
  <c r="CT39" i="3"/>
  <c r="CU39" i="3"/>
  <c r="CV39" i="3"/>
  <c r="CW39" i="3"/>
  <c r="CX39" i="3"/>
  <c r="CY39" i="3"/>
  <c r="CZ39" i="3"/>
  <c r="DA39" i="3"/>
  <c r="DB39" i="3"/>
  <c r="DC39" i="3"/>
  <c r="DD39" i="3"/>
  <c r="DE39" i="3"/>
  <c r="DF39" i="3"/>
  <c r="DG39" i="3"/>
  <c r="DH39" i="3"/>
  <c r="DI39" i="3"/>
  <c r="DJ39" i="3"/>
  <c r="DK39" i="3"/>
  <c r="DL39" i="3"/>
  <c r="DM39" i="3"/>
  <c r="DN39" i="3"/>
  <c r="DO39" i="3"/>
  <c r="DP39" i="3"/>
  <c r="DQ39" i="3"/>
  <c r="DR39" i="3"/>
  <c r="DS39" i="3"/>
  <c r="DT39" i="3"/>
  <c r="DU39" i="3"/>
  <c r="DV39" i="3"/>
  <c r="DW39" i="3"/>
  <c r="DX39" i="3"/>
  <c r="DY39" i="3"/>
  <c r="DZ39" i="3"/>
  <c r="EA39" i="3"/>
  <c r="EB39" i="3"/>
  <c r="EC39" i="3"/>
  <c r="ED39" i="3"/>
  <c r="EE39" i="3"/>
  <c r="EF39" i="3"/>
  <c r="EG39" i="3"/>
  <c r="EH39" i="3"/>
  <c r="EI39" i="3"/>
  <c r="EJ39" i="3"/>
  <c r="EK39" i="3"/>
  <c r="W40" i="3"/>
  <c r="X40" i="3"/>
  <c r="Y40" i="3"/>
  <c r="Z40" i="3"/>
  <c r="AA40" i="3"/>
  <c r="AB40" i="3"/>
  <c r="AC40" i="3"/>
  <c r="AD40" i="3"/>
  <c r="AE40" i="3"/>
  <c r="AF40" i="3"/>
  <c r="AG40" i="3"/>
  <c r="AH40" i="3"/>
  <c r="AI40" i="3"/>
  <c r="AJ40" i="3"/>
  <c r="AK40" i="3"/>
  <c r="AL40" i="3"/>
  <c r="AM40" i="3"/>
  <c r="AN40" i="3"/>
  <c r="AO40" i="3"/>
  <c r="AP40" i="3"/>
  <c r="AQ40" i="3"/>
  <c r="AR40" i="3"/>
  <c r="AS40" i="3"/>
  <c r="AT40" i="3"/>
  <c r="AU40" i="3"/>
  <c r="AV40" i="3"/>
  <c r="AW40" i="3"/>
  <c r="AX40" i="3"/>
  <c r="AY40" i="3"/>
  <c r="AZ40" i="3"/>
  <c r="BA40" i="3"/>
  <c r="BB40" i="3"/>
  <c r="BC40" i="3"/>
  <c r="BD40" i="3"/>
  <c r="BE40" i="3"/>
  <c r="BF40" i="3"/>
  <c r="BG40" i="3"/>
  <c r="BH40" i="3"/>
  <c r="BI40" i="3"/>
  <c r="BJ40" i="3"/>
  <c r="BK40" i="3"/>
  <c r="BL40" i="3"/>
  <c r="BM40" i="3"/>
  <c r="BN40" i="3"/>
  <c r="BO40" i="3"/>
  <c r="BP40" i="3"/>
  <c r="BQ40" i="3"/>
  <c r="BR40" i="3"/>
  <c r="BS40" i="3"/>
  <c r="BT40" i="3"/>
  <c r="BU40" i="3"/>
  <c r="BV40" i="3"/>
  <c r="BW40" i="3"/>
  <c r="BX40" i="3"/>
  <c r="BY40" i="3"/>
  <c r="BZ40" i="3"/>
  <c r="CA40" i="3"/>
  <c r="CB40" i="3"/>
  <c r="CC40" i="3"/>
  <c r="CD40" i="3"/>
  <c r="CE40" i="3"/>
  <c r="CF40" i="3"/>
  <c r="CG40" i="3"/>
  <c r="CH40" i="3"/>
  <c r="CI40" i="3"/>
  <c r="CJ40" i="3"/>
  <c r="CK40" i="3"/>
  <c r="CL40" i="3"/>
  <c r="CM40" i="3"/>
  <c r="CN40" i="3"/>
  <c r="CO40" i="3"/>
  <c r="CP40" i="3"/>
  <c r="CQ40" i="3"/>
  <c r="CR40" i="3"/>
  <c r="CS40" i="3"/>
  <c r="CT40" i="3"/>
  <c r="CU40" i="3"/>
  <c r="CV40" i="3"/>
  <c r="CW40" i="3"/>
  <c r="CX40" i="3"/>
  <c r="CY40" i="3"/>
  <c r="CZ40" i="3"/>
  <c r="DA40" i="3"/>
  <c r="DB40" i="3"/>
  <c r="DC40" i="3"/>
  <c r="DD40" i="3"/>
  <c r="DE40" i="3"/>
  <c r="DF40" i="3"/>
  <c r="DG40" i="3"/>
  <c r="DH40" i="3"/>
  <c r="DI40" i="3"/>
  <c r="DJ40" i="3"/>
  <c r="DK40" i="3"/>
  <c r="DL40" i="3"/>
  <c r="DM40" i="3"/>
  <c r="DN40" i="3"/>
  <c r="DO40" i="3"/>
  <c r="DP40" i="3"/>
  <c r="DQ40" i="3"/>
  <c r="DR40" i="3"/>
  <c r="DS40" i="3"/>
  <c r="DT40" i="3"/>
  <c r="DU40" i="3"/>
  <c r="DV40" i="3"/>
  <c r="DW40" i="3"/>
  <c r="DX40" i="3"/>
  <c r="DY40" i="3"/>
  <c r="DZ40" i="3"/>
  <c r="EA40" i="3"/>
  <c r="EB40" i="3"/>
  <c r="EC40" i="3"/>
  <c r="ED40" i="3"/>
  <c r="EE40" i="3"/>
  <c r="EF40" i="3"/>
  <c r="EG40" i="3"/>
  <c r="EH40" i="3"/>
  <c r="EI40" i="3"/>
  <c r="EJ40" i="3"/>
  <c r="EK40" i="3"/>
  <c r="W41" i="3"/>
  <c r="X41" i="3"/>
  <c r="Y41" i="3"/>
  <c r="Z41" i="3"/>
  <c r="AA41" i="3"/>
  <c r="AB41" i="3"/>
  <c r="AC41" i="3"/>
  <c r="AD41" i="3"/>
  <c r="AE41" i="3"/>
  <c r="AF41" i="3"/>
  <c r="AG41" i="3"/>
  <c r="AH41" i="3"/>
  <c r="AI41" i="3"/>
  <c r="AJ41" i="3"/>
  <c r="AK41" i="3"/>
  <c r="AL41" i="3"/>
  <c r="AM41" i="3"/>
  <c r="AN41" i="3"/>
  <c r="AO41" i="3"/>
  <c r="AP41" i="3"/>
  <c r="AQ41" i="3"/>
  <c r="AR41" i="3"/>
  <c r="AS41" i="3"/>
  <c r="AT41" i="3"/>
  <c r="AU41" i="3"/>
  <c r="AV41" i="3"/>
  <c r="AW41" i="3"/>
  <c r="AX41" i="3"/>
  <c r="AY41" i="3"/>
  <c r="AZ41" i="3"/>
  <c r="BA41" i="3"/>
  <c r="BB41" i="3"/>
  <c r="BC41" i="3"/>
  <c r="BD41" i="3"/>
  <c r="BE41" i="3"/>
  <c r="BF41" i="3"/>
  <c r="BG41" i="3"/>
  <c r="BH41" i="3"/>
  <c r="BI41" i="3"/>
  <c r="BJ41" i="3"/>
  <c r="BK41" i="3"/>
  <c r="BL41" i="3"/>
  <c r="BM41" i="3"/>
  <c r="BN41" i="3"/>
  <c r="BO41" i="3"/>
  <c r="BP41" i="3"/>
  <c r="BQ41" i="3"/>
  <c r="BR41" i="3"/>
  <c r="BS41" i="3"/>
  <c r="BT41" i="3"/>
  <c r="BU41" i="3"/>
  <c r="BV41" i="3"/>
  <c r="BW41" i="3"/>
  <c r="BX41" i="3"/>
  <c r="BY41" i="3"/>
  <c r="BZ41" i="3"/>
  <c r="CA41" i="3"/>
  <c r="CB41" i="3"/>
  <c r="CC41" i="3"/>
  <c r="CD41" i="3"/>
  <c r="CE41" i="3"/>
  <c r="CF41" i="3"/>
  <c r="CG41" i="3"/>
  <c r="CH41" i="3"/>
  <c r="CI41" i="3"/>
  <c r="CJ41" i="3"/>
  <c r="CK41" i="3"/>
  <c r="CL41" i="3"/>
  <c r="CM41" i="3"/>
  <c r="CN41" i="3"/>
  <c r="CO41" i="3"/>
  <c r="CP41" i="3"/>
  <c r="CQ41" i="3"/>
  <c r="CR41" i="3"/>
  <c r="CS41" i="3"/>
  <c r="CT41" i="3"/>
  <c r="CU41" i="3"/>
  <c r="CV41" i="3"/>
  <c r="CW41" i="3"/>
  <c r="CX41" i="3"/>
  <c r="CY41" i="3"/>
  <c r="CZ41" i="3"/>
  <c r="DA41" i="3"/>
  <c r="DB41" i="3"/>
  <c r="DC41" i="3"/>
  <c r="DD41" i="3"/>
  <c r="DE41" i="3"/>
  <c r="DF41" i="3"/>
  <c r="DG41" i="3"/>
  <c r="DH41" i="3"/>
  <c r="DI41" i="3"/>
  <c r="DJ41" i="3"/>
  <c r="DK41" i="3"/>
  <c r="DL41" i="3"/>
  <c r="DM41" i="3"/>
  <c r="DN41" i="3"/>
  <c r="DO41" i="3"/>
  <c r="DP41" i="3"/>
  <c r="DQ41" i="3"/>
  <c r="DR41" i="3"/>
  <c r="DS41" i="3"/>
  <c r="DT41" i="3"/>
  <c r="DU41" i="3"/>
  <c r="DV41" i="3"/>
  <c r="DW41" i="3"/>
  <c r="DX41" i="3"/>
  <c r="DY41" i="3"/>
  <c r="DZ41" i="3"/>
  <c r="EA41" i="3"/>
  <c r="EB41" i="3"/>
  <c r="EC41" i="3"/>
  <c r="ED41" i="3"/>
  <c r="EE41" i="3"/>
  <c r="EF41" i="3"/>
  <c r="EG41" i="3"/>
  <c r="EH41" i="3"/>
  <c r="EI41" i="3"/>
  <c r="EJ41" i="3"/>
  <c r="EK41" i="3"/>
  <c r="W42" i="3"/>
  <c r="X42" i="3"/>
  <c r="Y42" i="3"/>
  <c r="Z42" i="3"/>
  <c r="AA42" i="3"/>
  <c r="AB42" i="3"/>
  <c r="AC42" i="3"/>
  <c r="AD42" i="3"/>
  <c r="AE42" i="3"/>
  <c r="AF42" i="3"/>
  <c r="AG42" i="3"/>
  <c r="AH42" i="3"/>
  <c r="AI42" i="3"/>
  <c r="AJ42" i="3"/>
  <c r="AK42" i="3"/>
  <c r="AL42" i="3"/>
  <c r="AM42" i="3"/>
  <c r="AN42" i="3"/>
  <c r="AO42" i="3"/>
  <c r="AP42" i="3"/>
  <c r="AQ42" i="3"/>
  <c r="AR42" i="3"/>
  <c r="AS42" i="3"/>
  <c r="AT42" i="3"/>
  <c r="AU42" i="3"/>
  <c r="AV42" i="3"/>
  <c r="AW42" i="3"/>
  <c r="AX42" i="3"/>
  <c r="AY42" i="3"/>
  <c r="AZ42" i="3"/>
  <c r="BA42" i="3"/>
  <c r="BB42" i="3"/>
  <c r="BC42" i="3"/>
  <c r="BD42" i="3"/>
  <c r="BE42" i="3"/>
  <c r="BF42" i="3"/>
  <c r="BG42" i="3"/>
  <c r="BH42" i="3"/>
  <c r="BI42" i="3"/>
  <c r="BJ42" i="3"/>
  <c r="BK42" i="3"/>
  <c r="BL42" i="3"/>
  <c r="BM42" i="3"/>
  <c r="BN42" i="3"/>
  <c r="BO42" i="3"/>
  <c r="BP42" i="3"/>
  <c r="BQ42" i="3"/>
  <c r="BR42" i="3"/>
  <c r="BS42" i="3"/>
  <c r="BT42" i="3"/>
  <c r="BU42" i="3"/>
  <c r="BV42" i="3"/>
  <c r="BW42" i="3"/>
  <c r="BX42" i="3"/>
  <c r="BY42" i="3"/>
  <c r="BZ42" i="3"/>
  <c r="CA42" i="3"/>
  <c r="CB42" i="3"/>
  <c r="CC42" i="3"/>
  <c r="CD42" i="3"/>
  <c r="CE42" i="3"/>
  <c r="CF42" i="3"/>
  <c r="CG42" i="3"/>
  <c r="CH42" i="3"/>
  <c r="CI42" i="3"/>
  <c r="CJ42" i="3"/>
  <c r="CK42" i="3"/>
  <c r="CL42" i="3"/>
  <c r="CM42" i="3"/>
  <c r="CN42" i="3"/>
  <c r="CO42" i="3"/>
  <c r="CP42" i="3"/>
  <c r="CQ42" i="3"/>
  <c r="CR42" i="3"/>
  <c r="CS42" i="3"/>
  <c r="CT42" i="3"/>
  <c r="CU42" i="3"/>
  <c r="CV42" i="3"/>
  <c r="CW42" i="3"/>
  <c r="CX42" i="3"/>
  <c r="CY42" i="3"/>
  <c r="CZ42" i="3"/>
  <c r="DA42" i="3"/>
  <c r="DB42" i="3"/>
  <c r="DC42" i="3"/>
  <c r="DD42" i="3"/>
  <c r="DE42" i="3"/>
  <c r="DF42" i="3"/>
  <c r="DG42" i="3"/>
  <c r="DH42" i="3"/>
  <c r="DI42" i="3"/>
  <c r="DJ42" i="3"/>
  <c r="DK42" i="3"/>
  <c r="DL42" i="3"/>
  <c r="DM42" i="3"/>
  <c r="DN42" i="3"/>
  <c r="DO42" i="3"/>
  <c r="DP42" i="3"/>
  <c r="DQ42" i="3"/>
  <c r="DR42" i="3"/>
  <c r="DS42" i="3"/>
  <c r="DT42" i="3"/>
  <c r="DU42" i="3"/>
  <c r="DV42" i="3"/>
  <c r="DW42" i="3"/>
  <c r="DX42" i="3"/>
  <c r="DY42" i="3"/>
  <c r="DZ42" i="3"/>
  <c r="EA42" i="3"/>
  <c r="EB42" i="3"/>
  <c r="EC42" i="3"/>
  <c r="ED42" i="3"/>
  <c r="EE42" i="3"/>
  <c r="EF42" i="3"/>
  <c r="EG42" i="3"/>
  <c r="EH42" i="3"/>
  <c r="EI42" i="3"/>
  <c r="EJ42" i="3"/>
  <c r="EK42" i="3"/>
  <c r="W43" i="3"/>
  <c r="X43" i="3"/>
  <c r="Y43" i="3"/>
  <c r="Z43" i="3"/>
  <c r="AA43" i="3"/>
  <c r="AB43" i="3"/>
  <c r="AC43" i="3"/>
  <c r="AD43" i="3"/>
  <c r="AE43" i="3"/>
  <c r="AF43" i="3"/>
  <c r="AG43" i="3"/>
  <c r="AH43" i="3"/>
  <c r="AI43" i="3"/>
  <c r="AJ43" i="3"/>
  <c r="AK43" i="3"/>
  <c r="AL43" i="3"/>
  <c r="AM43" i="3"/>
  <c r="AN43" i="3"/>
  <c r="AO43" i="3"/>
  <c r="AP43" i="3"/>
  <c r="AQ43" i="3"/>
  <c r="AR43" i="3"/>
  <c r="AS43" i="3"/>
  <c r="AT43" i="3"/>
  <c r="AU43" i="3"/>
  <c r="AV43" i="3"/>
  <c r="AW43" i="3"/>
  <c r="AX43" i="3"/>
  <c r="AY43" i="3"/>
  <c r="AZ43" i="3"/>
  <c r="BA43" i="3"/>
  <c r="BB43" i="3"/>
  <c r="BC43" i="3"/>
  <c r="BD43" i="3"/>
  <c r="BE43" i="3"/>
  <c r="BF43" i="3"/>
  <c r="BG43" i="3"/>
  <c r="BH43" i="3"/>
  <c r="BI43" i="3"/>
  <c r="BJ43" i="3"/>
  <c r="BK43" i="3"/>
  <c r="BL43" i="3"/>
  <c r="BM43" i="3"/>
  <c r="BN43" i="3"/>
  <c r="BO43" i="3"/>
  <c r="BP43" i="3"/>
  <c r="BQ43" i="3"/>
  <c r="BR43" i="3"/>
  <c r="BS43" i="3"/>
  <c r="BT43" i="3"/>
  <c r="BU43" i="3"/>
  <c r="BV43" i="3"/>
  <c r="BW43" i="3"/>
  <c r="BX43" i="3"/>
  <c r="BY43" i="3"/>
  <c r="BZ43" i="3"/>
  <c r="CA43" i="3"/>
  <c r="CB43" i="3"/>
  <c r="CC43" i="3"/>
  <c r="CD43" i="3"/>
  <c r="CE43" i="3"/>
  <c r="CF43" i="3"/>
  <c r="CG43" i="3"/>
  <c r="CH43" i="3"/>
  <c r="CI43" i="3"/>
  <c r="CJ43" i="3"/>
  <c r="CK43" i="3"/>
  <c r="CL43" i="3"/>
  <c r="CM43" i="3"/>
  <c r="CN43" i="3"/>
  <c r="CO43" i="3"/>
  <c r="CP43" i="3"/>
  <c r="CQ43" i="3"/>
  <c r="CR43" i="3"/>
  <c r="CS43" i="3"/>
  <c r="CT43" i="3"/>
  <c r="CU43" i="3"/>
  <c r="CV43" i="3"/>
  <c r="CW43" i="3"/>
  <c r="CX43" i="3"/>
  <c r="CY43" i="3"/>
  <c r="CZ43" i="3"/>
  <c r="DA43" i="3"/>
  <c r="DB43" i="3"/>
  <c r="DC43" i="3"/>
  <c r="DD43" i="3"/>
  <c r="DE43" i="3"/>
  <c r="DF43" i="3"/>
  <c r="DG43" i="3"/>
  <c r="DH43" i="3"/>
  <c r="DI43" i="3"/>
  <c r="DJ43" i="3"/>
  <c r="DK43" i="3"/>
  <c r="DL43" i="3"/>
  <c r="DM43" i="3"/>
  <c r="DN43" i="3"/>
  <c r="DO43" i="3"/>
  <c r="DP43" i="3"/>
  <c r="DQ43" i="3"/>
  <c r="DR43" i="3"/>
  <c r="DS43" i="3"/>
  <c r="DT43" i="3"/>
  <c r="DU43" i="3"/>
  <c r="DV43" i="3"/>
  <c r="DW43" i="3"/>
  <c r="DX43" i="3"/>
  <c r="DY43" i="3"/>
  <c r="DZ43" i="3"/>
  <c r="EA43" i="3"/>
  <c r="EB43" i="3"/>
  <c r="EC43" i="3"/>
  <c r="ED43" i="3"/>
  <c r="EE43" i="3"/>
  <c r="EF43" i="3"/>
  <c r="EG43" i="3"/>
  <c r="EH43" i="3"/>
  <c r="EI43" i="3"/>
  <c r="EJ43" i="3"/>
  <c r="EK43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AV44" i="3"/>
  <c r="AW44" i="3"/>
  <c r="AX44" i="3"/>
  <c r="AY44" i="3"/>
  <c r="AZ44" i="3"/>
  <c r="BA44" i="3"/>
  <c r="BB44" i="3"/>
  <c r="BC44" i="3"/>
  <c r="BD44" i="3"/>
  <c r="BE44" i="3"/>
  <c r="BF44" i="3"/>
  <c r="BG44" i="3"/>
  <c r="BH44" i="3"/>
  <c r="BI44" i="3"/>
  <c r="BJ44" i="3"/>
  <c r="BK44" i="3"/>
  <c r="BL44" i="3"/>
  <c r="BM44" i="3"/>
  <c r="BN44" i="3"/>
  <c r="BO44" i="3"/>
  <c r="BP44" i="3"/>
  <c r="BQ44" i="3"/>
  <c r="BR44" i="3"/>
  <c r="BS44" i="3"/>
  <c r="BT44" i="3"/>
  <c r="BU44" i="3"/>
  <c r="BV44" i="3"/>
  <c r="BW44" i="3"/>
  <c r="BX44" i="3"/>
  <c r="BY44" i="3"/>
  <c r="BZ44" i="3"/>
  <c r="CA44" i="3"/>
  <c r="CB44" i="3"/>
  <c r="CC44" i="3"/>
  <c r="CD44" i="3"/>
  <c r="CE44" i="3"/>
  <c r="CF44" i="3"/>
  <c r="CG44" i="3"/>
  <c r="CH44" i="3"/>
  <c r="CI44" i="3"/>
  <c r="CJ44" i="3"/>
  <c r="CK44" i="3"/>
  <c r="CL44" i="3"/>
  <c r="CM44" i="3"/>
  <c r="CN44" i="3"/>
  <c r="CO44" i="3"/>
  <c r="CP44" i="3"/>
  <c r="CQ44" i="3"/>
  <c r="CR44" i="3"/>
  <c r="CS44" i="3"/>
  <c r="CT44" i="3"/>
  <c r="CU44" i="3"/>
  <c r="CV44" i="3"/>
  <c r="CW44" i="3"/>
  <c r="CX44" i="3"/>
  <c r="CY44" i="3"/>
  <c r="CZ44" i="3"/>
  <c r="DA44" i="3"/>
  <c r="DB44" i="3"/>
  <c r="DC44" i="3"/>
  <c r="DD44" i="3"/>
  <c r="DE44" i="3"/>
  <c r="DF44" i="3"/>
  <c r="DG44" i="3"/>
  <c r="DH44" i="3"/>
  <c r="DI44" i="3"/>
  <c r="DJ44" i="3"/>
  <c r="DK44" i="3"/>
  <c r="DL44" i="3"/>
  <c r="DM44" i="3"/>
  <c r="DN44" i="3"/>
  <c r="DO44" i="3"/>
  <c r="DP44" i="3"/>
  <c r="DQ44" i="3"/>
  <c r="DR44" i="3"/>
  <c r="DS44" i="3"/>
  <c r="DT44" i="3"/>
  <c r="DU44" i="3"/>
  <c r="DV44" i="3"/>
  <c r="DW44" i="3"/>
  <c r="DX44" i="3"/>
  <c r="DY44" i="3"/>
  <c r="DZ44" i="3"/>
  <c r="EA44" i="3"/>
  <c r="EB44" i="3"/>
  <c r="EC44" i="3"/>
  <c r="ED44" i="3"/>
  <c r="EE44" i="3"/>
  <c r="EF44" i="3"/>
  <c r="EG44" i="3"/>
  <c r="EH44" i="3"/>
  <c r="EI44" i="3"/>
  <c r="EJ44" i="3"/>
  <c r="EK44" i="3"/>
  <c r="W45" i="3"/>
  <c r="X45" i="3"/>
  <c r="Y45" i="3"/>
  <c r="Z45" i="3"/>
  <c r="AA45" i="3"/>
  <c r="AB45" i="3"/>
  <c r="AC45" i="3"/>
  <c r="AD45" i="3"/>
  <c r="AE45" i="3"/>
  <c r="AF45" i="3"/>
  <c r="AG45" i="3"/>
  <c r="AH45" i="3"/>
  <c r="AI45" i="3"/>
  <c r="AJ45" i="3"/>
  <c r="AK45" i="3"/>
  <c r="AL45" i="3"/>
  <c r="AM45" i="3"/>
  <c r="AN45" i="3"/>
  <c r="AO45" i="3"/>
  <c r="AP45" i="3"/>
  <c r="AQ45" i="3"/>
  <c r="AR45" i="3"/>
  <c r="AS45" i="3"/>
  <c r="AT45" i="3"/>
  <c r="AU45" i="3"/>
  <c r="AV45" i="3"/>
  <c r="AW45" i="3"/>
  <c r="AX45" i="3"/>
  <c r="AY45" i="3"/>
  <c r="AZ45" i="3"/>
  <c r="BA45" i="3"/>
  <c r="BB45" i="3"/>
  <c r="BC45" i="3"/>
  <c r="BD45" i="3"/>
  <c r="BE45" i="3"/>
  <c r="BF45" i="3"/>
  <c r="BG45" i="3"/>
  <c r="BH45" i="3"/>
  <c r="BI45" i="3"/>
  <c r="BJ45" i="3"/>
  <c r="BK45" i="3"/>
  <c r="BL45" i="3"/>
  <c r="BM45" i="3"/>
  <c r="BN45" i="3"/>
  <c r="BO45" i="3"/>
  <c r="BP45" i="3"/>
  <c r="BQ45" i="3"/>
  <c r="BR45" i="3"/>
  <c r="BS45" i="3"/>
  <c r="BT45" i="3"/>
  <c r="BU45" i="3"/>
  <c r="BV45" i="3"/>
  <c r="BW45" i="3"/>
  <c r="BX45" i="3"/>
  <c r="BY45" i="3"/>
  <c r="BZ45" i="3"/>
  <c r="CA45" i="3"/>
  <c r="CB45" i="3"/>
  <c r="CC45" i="3"/>
  <c r="CD45" i="3"/>
  <c r="CE45" i="3"/>
  <c r="CF45" i="3"/>
  <c r="CG45" i="3"/>
  <c r="CH45" i="3"/>
  <c r="CI45" i="3"/>
  <c r="CJ45" i="3"/>
  <c r="CK45" i="3"/>
  <c r="CL45" i="3"/>
  <c r="CM45" i="3"/>
  <c r="CN45" i="3"/>
  <c r="CO45" i="3"/>
  <c r="CP45" i="3"/>
  <c r="CQ45" i="3"/>
  <c r="CR45" i="3"/>
  <c r="CS45" i="3"/>
  <c r="CT45" i="3"/>
  <c r="CU45" i="3"/>
  <c r="CV45" i="3"/>
  <c r="CW45" i="3"/>
  <c r="CX45" i="3"/>
  <c r="CY45" i="3"/>
  <c r="CZ45" i="3"/>
  <c r="DA45" i="3"/>
  <c r="DB45" i="3"/>
  <c r="DC45" i="3"/>
  <c r="DD45" i="3"/>
  <c r="DE45" i="3"/>
  <c r="DF45" i="3"/>
  <c r="DG45" i="3"/>
  <c r="DH45" i="3"/>
  <c r="DI45" i="3"/>
  <c r="DJ45" i="3"/>
  <c r="DK45" i="3"/>
  <c r="DL45" i="3"/>
  <c r="DM45" i="3"/>
  <c r="DN45" i="3"/>
  <c r="DO45" i="3"/>
  <c r="DP45" i="3"/>
  <c r="DQ45" i="3"/>
  <c r="DR45" i="3"/>
  <c r="DS45" i="3"/>
  <c r="DT45" i="3"/>
  <c r="DU45" i="3"/>
  <c r="DV45" i="3"/>
  <c r="DW45" i="3"/>
  <c r="DX45" i="3"/>
  <c r="DY45" i="3"/>
  <c r="DZ45" i="3"/>
  <c r="EA45" i="3"/>
  <c r="EB45" i="3"/>
  <c r="EC45" i="3"/>
  <c r="ED45" i="3"/>
  <c r="EE45" i="3"/>
  <c r="EF45" i="3"/>
  <c r="EG45" i="3"/>
  <c r="EH45" i="3"/>
  <c r="EI45" i="3"/>
  <c r="EJ45" i="3"/>
  <c r="EK45" i="3"/>
  <c r="W46" i="3"/>
  <c r="X46" i="3"/>
  <c r="Y46" i="3"/>
  <c r="Z46" i="3"/>
  <c r="AA46" i="3"/>
  <c r="AB46" i="3"/>
  <c r="AC46" i="3"/>
  <c r="AD46" i="3"/>
  <c r="AE46" i="3"/>
  <c r="AF46" i="3"/>
  <c r="AG46" i="3"/>
  <c r="AH46" i="3"/>
  <c r="AI46" i="3"/>
  <c r="AJ46" i="3"/>
  <c r="AK46" i="3"/>
  <c r="AL46" i="3"/>
  <c r="AM46" i="3"/>
  <c r="AN46" i="3"/>
  <c r="AO46" i="3"/>
  <c r="AP46" i="3"/>
  <c r="AQ46" i="3"/>
  <c r="AR46" i="3"/>
  <c r="AS46" i="3"/>
  <c r="AT46" i="3"/>
  <c r="AU46" i="3"/>
  <c r="AV46" i="3"/>
  <c r="AW46" i="3"/>
  <c r="AX46" i="3"/>
  <c r="AY46" i="3"/>
  <c r="AZ46" i="3"/>
  <c r="BA46" i="3"/>
  <c r="BB46" i="3"/>
  <c r="BC46" i="3"/>
  <c r="BD46" i="3"/>
  <c r="BE46" i="3"/>
  <c r="BF46" i="3"/>
  <c r="BG46" i="3"/>
  <c r="BH46" i="3"/>
  <c r="BI46" i="3"/>
  <c r="BJ46" i="3"/>
  <c r="BK46" i="3"/>
  <c r="BL46" i="3"/>
  <c r="BM46" i="3"/>
  <c r="BN46" i="3"/>
  <c r="BO46" i="3"/>
  <c r="BP46" i="3"/>
  <c r="BQ46" i="3"/>
  <c r="BR46" i="3"/>
  <c r="BS46" i="3"/>
  <c r="BT46" i="3"/>
  <c r="BU46" i="3"/>
  <c r="BV46" i="3"/>
  <c r="BW46" i="3"/>
  <c r="BX46" i="3"/>
  <c r="BY46" i="3"/>
  <c r="BZ46" i="3"/>
  <c r="CA46" i="3"/>
  <c r="CB46" i="3"/>
  <c r="CC46" i="3"/>
  <c r="CD46" i="3"/>
  <c r="CE46" i="3"/>
  <c r="CF46" i="3"/>
  <c r="CG46" i="3"/>
  <c r="CH46" i="3"/>
  <c r="CI46" i="3"/>
  <c r="CJ46" i="3"/>
  <c r="CK46" i="3"/>
  <c r="CL46" i="3"/>
  <c r="CM46" i="3"/>
  <c r="CN46" i="3"/>
  <c r="CO46" i="3"/>
  <c r="CP46" i="3"/>
  <c r="CQ46" i="3"/>
  <c r="CR46" i="3"/>
  <c r="CS46" i="3"/>
  <c r="CT46" i="3"/>
  <c r="CU46" i="3"/>
  <c r="CV46" i="3"/>
  <c r="CW46" i="3"/>
  <c r="CX46" i="3"/>
  <c r="CY46" i="3"/>
  <c r="CZ46" i="3"/>
  <c r="DA46" i="3"/>
  <c r="DB46" i="3"/>
  <c r="DC46" i="3"/>
  <c r="DD46" i="3"/>
  <c r="DE46" i="3"/>
  <c r="DF46" i="3"/>
  <c r="DG46" i="3"/>
  <c r="DH46" i="3"/>
  <c r="DI46" i="3"/>
  <c r="DJ46" i="3"/>
  <c r="DK46" i="3"/>
  <c r="DL46" i="3"/>
  <c r="DM46" i="3"/>
  <c r="DN46" i="3"/>
  <c r="DO46" i="3"/>
  <c r="DP46" i="3"/>
  <c r="DQ46" i="3"/>
  <c r="DR46" i="3"/>
  <c r="DS46" i="3"/>
  <c r="DT46" i="3"/>
  <c r="DU46" i="3"/>
  <c r="DV46" i="3"/>
  <c r="DW46" i="3"/>
  <c r="DX46" i="3"/>
  <c r="DY46" i="3"/>
  <c r="DZ46" i="3"/>
  <c r="EA46" i="3"/>
  <c r="EB46" i="3"/>
  <c r="EC46" i="3"/>
  <c r="ED46" i="3"/>
  <c r="EE46" i="3"/>
  <c r="EF46" i="3"/>
  <c r="EG46" i="3"/>
  <c r="EH46" i="3"/>
  <c r="EI46" i="3"/>
  <c r="EJ46" i="3"/>
  <c r="EK46" i="3"/>
  <c r="W47" i="3"/>
  <c r="X47" i="3"/>
  <c r="Y47" i="3"/>
  <c r="Z47" i="3"/>
  <c r="AA47" i="3"/>
  <c r="AB47" i="3"/>
  <c r="AC47" i="3"/>
  <c r="AD47" i="3"/>
  <c r="AE47" i="3"/>
  <c r="AF47" i="3"/>
  <c r="AG47" i="3"/>
  <c r="AH47" i="3"/>
  <c r="AI47" i="3"/>
  <c r="AJ47" i="3"/>
  <c r="AK47" i="3"/>
  <c r="AL47" i="3"/>
  <c r="AM47" i="3"/>
  <c r="AN47" i="3"/>
  <c r="AO47" i="3"/>
  <c r="AP47" i="3"/>
  <c r="AQ47" i="3"/>
  <c r="AR47" i="3"/>
  <c r="AS47" i="3"/>
  <c r="AT47" i="3"/>
  <c r="AU47" i="3"/>
  <c r="AV47" i="3"/>
  <c r="AW47" i="3"/>
  <c r="AX47" i="3"/>
  <c r="AY47" i="3"/>
  <c r="AZ47" i="3"/>
  <c r="BA47" i="3"/>
  <c r="BB47" i="3"/>
  <c r="BC47" i="3"/>
  <c r="BD47" i="3"/>
  <c r="BE47" i="3"/>
  <c r="BF47" i="3"/>
  <c r="BG47" i="3"/>
  <c r="BH47" i="3"/>
  <c r="BI47" i="3"/>
  <c r="BJ47" i="3"/>
  <c r="BK47" i="3"/>
  <c r="BL47" i="3"/>
  <c r="BM47" i="3"/>
  <c r="BN47" i="3"/>
  <c r="BO47" i="3"/>
  <c r="BP47" i="3"/>
  <c r="BQ47" i="3"/>
  <c r="BR47" i="3"/>
  <c r="BS47" i="3"/>
  <c r="BT47" i="3"/>
  <c r="BU47" i="3"/>
  <c r="BV47" i="3"/>
  <c r="BW47" i="3"/>
  <c r="BX47" i="3"/>
  <c r="BY47" i="3"/>
  <c r="BZ47" i="3"/>
  <c r="CA47" i="3"/>
  <c r="CB47" i="3"/>
  <c r="CC47" i="3"/>
  <c r="CD47" i="3"/>
  <c r="CE47" i="3"/>
  <c r="CF47" i="3"/>
  <c r="CG47" i="3"/>
  <c r="CH47" i="3"/>
  <c r="CI47" i="3"/>
  <c r="CJ47" i="3"/>
  <c r="CK47" i="3"/>
  <c r="CL47" i="3"/>
  <c r="CM47" i="3"/>
  <c r="CN47" i="3"/>
  <c r="CO47" i="3"/>
  <c r="CP47" i="3"/>
  <c r="CQ47" i="3"/>
  <c r="CR47" i="3"/>
  <c r="CS47" i="3"/>
  <c r="CT47" i="3"/>
  <c r="CU47" i="3"/>
  <c r="CV47" i="3"/>
  <c r="CW47" i="3"/>
  <c r="CX47" i="3"/>
  <c r="CY47" i="3"/>
  <c r="CZ47" i="3"/>
  <c r="DA47" i="3"/>
  <c r="DB47" i="3"/>
  <c r="DC47" i="3"/>
  <c r="DD47" i="3"/>
  <c r="DE47" i="3"/>
  <c r="DF47" i="3"/>
  <c r="DG47" i="3"/>
  <c r="DH47" i="3"/>
  <c r="DI47" i="3"/>
  <c r="DJ47" i="3"/>
  <c r="DK47" i="3"/>
  <c r="DL47" i="3"/>
  <c r="DM47" i="3"/>
  <c r="DN47" i="3"/>
  <c r="DO47" i="3"/>
  <c r="DP47" i="3"/>
  <c r="DQ47" i="3"/>
  <c r="DR47" i="3"/>
  <c r="DS47" i="3"/>
  <c r="DT47" i="3"/>
  <c r="DU47" i="3"/>
  <c r="DV47" i="3"/>
  <c r="DW47" i="3"/>
  <c r="DX47" i="3"/>
  <c r="DY47" i="3"/>
  <c r="DZ47" i="3"/>
  <c r="EA47" i="3"/>
  <c r="EB47" i="3"/>
  <c r="EC47" i="3"/>
  <c r="ED47" i="3"/>
  <c r="EE47" i="3"/>
  <c r="EF47" i="3"/>
  <c r="EG47" i="3"/>
  <c r="EH47" i="3"/>
  <c r="EI47" i="3"/>
  <c r="EJ47" i="3"/>
  <c r="EK47" i="3"/>
  <c r="W48" i="3"/>
  <c r="X48" i="3"/>
  <c r="Y48" i="3"/>
  <c r="Z48" i="3"/>
  <c r="AA48" i="3"/>
  <c r="AB48" i="3"/>
  <c r="AC48" i="3"/>
  <c r="AD48" i="3"/>
  <c r="AE48" i="3"/>
  <c r="AF48" i="3"/>
  <c r="AG48" i="3"/>
  <c r="AH48" i="3"/>
  <c r="AI48" i="3"/>
  <c r="AJ48" i="3"/>
  <c r="AK48" i="3"/>
  <c r="AL48" i="3"/>
  <c r="AM48" i="3"/>
  <c r="AN48" i="3"/>
  <c r="AO48" i="3"/>
  <c r="AP48" i="3"/>
  <c r="AQ48" i="3"/>
  <c r="AR48" i="3"/>
  <c r="AS48" i="3"/>
  <c r="AT48" i="3"/>
  <c r="AU48" i="3"/>
  <c r="AV48" i="3"/>
  <c r="AW48" i="3"/>
  <c r="AX48" i="3"/>
  <c r="AY48" i="3"/>
  <c r="AZ48" i="3"/>
  <c r="BA48" i="3"/>
  <c r="BB48" i="3"/>
  <c r="BC48" i="3"/>
  <c r="BD48" i="3"/>
  <c r="BE48" i="3"/>
  <c r="BF48" i="3"/>
  <c r="BG48" i="3"/>
  <c r="BH48" i="3"/>
  <c r="BI48" i="3"/>
  <c r="BJ48" i="3"/>
  <c r="BK48" i="3"/>
  <c r="BL48" i="3"/>
  <c r="BM48" i="3"/>
  <c r="BN48" i="3"/>
  <c r="BO48" i="3"/>
  <c r="BP48" i="3"/>
  <c r="BQ48" i="3"/>
  <c r="BR48" i="3"/>
  <c r="BS48" i="3"/>
  <c r="BT48" i="3"/>
  <c r="BU48" i="3"/>
  <c r="BV48" i="3"/>
  <c r="BW48" i="3"/>
  <c r="BX48" i="3"/>
  <c r="BY48" i="3"/>
  <c r="BZ48" i="3"/>
  <c r="CA48" i="3"/>
  <c r="CB48" i="3"/>
  <c r="CC48" i="3"/>
  <c r="CD48" i="3"/>
  <c r="CE48" i="3"/>
  <c r="CF48" i="3"/>
  <c r="CG48" i="3"/>
  <c r="CH48" i="3"/>
  <c r="CI48" i="3"/>
  <c r="CJ48" i="3"/>
  <c r="CK48" i="3"/>
  <c r="CL48" i="3"/>
  <c r="CM48" i="3"/>
  <c r="CN48" i="3"/>
  <c r="CO48" i="3"/>
  <c r="CP48" i="3"/>
  <c r="CQ48" i="3"/>
  <c r="CR48" i="3"/>
  <c r="CS48" i="3"/>
  <c r="CT48" i="3"/>
  <c r="CU48" i="3"/>
  <c r="CV48" i="3"/>
  <c r="CW48" i="3"/>
  <c r="CX48" i="3"/>
  <c r="CY48" i="3"/>
  <c r="CZ48" i="3"/>
  <c r="DA48" i="3"/>
  <c r="DB48" i="3"/>
  <c r="DC48" i="3"/>
  <c r="DD48" i="3"/>
  <c r="DE48" i="3"/>
  <c r="DF48" i="3"/>
  <c r="DG48" i="3"/>
  <c r="DH48" i="3"/>
  <c r="DI48" i="3"/>
  <c r="DJ48" i="3"/>
  <c r="DK48" i="3"/>
  <c r="DL48" i="3"/>
  <c r="DM48" i="3"/>
  <c r="DN48" i="3"/>
  <c r="DO48" i="3"/>
  <c r="DP48" i="3"/>
  <c r="DQ48" i="3"/>
  <c r="DR48" i="3"/>
  <c r="DS48" i="3"/>
  <c r="DT48" i="3"/>
  <c r="DU48" i="3"/>
  <c r="DV48" i="3"/>
  <c r="DW48" i="3"/>
  <c r="DX48" i="3"/>
  <c r="DY48" i="3"/>
  <c r="DZ48" i="3"/>
  <c r="EA48" i="3"/>
  <c r="EB48" i="3"/>
  <c r="EC48" i="3"/>
  <c r="ED48" i="3"/>
  <c r="EE48" i="3"/>
  <c r="EF48" i="3"/>
  <c r="EG48" i="3"/>
  <c r="EH48" i="3"/>
  <c r="EI48" i="3"/>
  <c r="EJ48" i="3"/>
  <c r="EK48" i="3"/>
  <c r="W49" i="3"/>
  <c r="X49" i="3"/>
  <c r="Y49" i="3"/>
  <c r="Z49" i="3"/>
  <c r="AA49" i="3"/>
  <c r="AB49" i="3"/>
  <c r="AC49" i="3"/>
  <c r="AD49" i="3"/>
  <c r="AE49" i="3"/>
  <c r="AF49" i="3"/>
  <c r="AG49" i="3"/>
  <c r="AH49" i="3"/>
  <c r="AI49" i="3"/>
  <c r="AJ49" i="3"/>
  <c r="AK49" i="3"/>
  <c r="AL49" i="3"/>
  <c r="AM49" i="3"/>
  <c r="AN49" i="3"/>
  <c r="AO49" i="3"/>
  <c r="AP49" i="3"/>
  <c r="AQ49" i="3"/>
  <c r="AR49" i="3"/>
  <c r="AS49" i="3"/>
  <c r="AT49" i="3"/>
  <c r="AU49" i="3"/>
  <c r="AV49" i="3"/>
  <c r="AW49" i="3"/>
  <c r="AX49" i="3"/>
  <c r="AY49" i="3"/>
  <c r="AZ49" i="3"/>
  <c r="BA49" i="3"/>
  <c r="BB49" i="3"/>
  <c r="BC49" i="3"/>
  <c r="BD49" i="3"/>
  <c r="BE49" i="3"/>
  <c r="BF49" i="3"/>
  <c r="BG49" i="3"/>
  <c r="BH49" i="3"/>
  <c r="BI49" i="3"/>
  <c r="BJ49" i="3"/>
  <c r="BK49" i="3"/>
  <c r="BL49" i="3"/>
  <c r="BM49" i="3"/>
  <c r="BN49" i="3"/>
  <c r="BO49" i="3"/>
  <c r="BP49" i="3"/>
  <c r="BQ49" i="3"/>
  <c r="BR49" i="3"/>
  <c r="BS49" i="3"/>
  <c r="BT49" i="3"/>
  <c r="BU49" i="3"/>
  <c r="BV49" i="3"/>
  <c r="BW49" i="3"/>
  <c r="BX49" i="3"/>
  <c r="BY49" i="3"/>
  <c r="BZ49" i="3"/>
  <c r="CA49" i="3"/>
  <c r="CB49" i="3"/>
  <c r="CC49" i="3"/>
  <c r="CD49" i="3"/>
  <c r="CE49" i="3"/>
  <c r="CF49" i="3"/>
  <c r="CG49" i="3"/>
  <c r="CH49" i="3"/>
  <c r="CI49" i="3"/>
  <c r="CJ49" i="3"/>
  <c r="CK49" i="3"/>
  <c r="CL49" i="3"/>
  <c r="CM49" i="3"/>
  <c r="CN49" i="3"/>
  <c r="CO49" i="3"/>
  <c r="CP49" i="3"/>
  <c r="CQ49" i="3"/>
  <c r="CR49" i="3"/>
  <c r="CS49" i="3"/>
  <c r="CT49" i="3"/>
  <c r="CU49" i="3"/>
  <c r="CV49" i="3"/>
  <c r="CW49" i="3"/>
  <c r="CX49" i="3"/>
  <c r="CY49" i="3"/>
  <c r="CZ49" i="3"/>
  <c r="DA49" i="3"/>
  <c r="DB49" i="3"/>
  <c r="DC49" i="3"/>
  <c r="DD49" i="3"/>
  <c r="DE49" i="3"/>
  <c r="DF49" i="3"/>
  <c r="DG49" i="3"/>
  <c r="DH49" i="3"/>
  <c r="DI49" i="3"/>
  <c r="DJ49" i="3"/>
  <c r="DK49" i="3"/>
  <c r="DL49" i="3"/>
  <c r="DM49" i="3"/>
  <c r="DN49" i="3"/>
  <c r="DO49" i="3"/>
  <c r="DP49" i="3"/>
  <c r="DQ49" i="3"/>
  <c r="DR49" i="3"/>
  <c r="DS49" i="3"/>
  <c r="DT49" i="3"/>
  <c r="DU49" i="3"/>
  <c r="DV49" i="3"/>
  <c r="DW49" i="3"/>
  <c r="DX49" i="3"/>
  <c r="DY49" i="3"/>
  <c r="DZ49" i="3"/>
  <c r="EA49" i="3"/>
  <c r="EB49" i="3"/>
  <c r="EC49" i="3"/>
  <c r="ED49" i="3"/>
  <c r="EE49" i="3"/>
  <c r="EF49" i="3"/>
  <c r="EG49" i="3"/>
  <c r="EH49" i="3"/>
  <c r="EI49" i="3"/>
  <c r="EJ49" i="3"/>
  <c r="EK49" i="3"/>
  <c r="W50" i="3"/>
  <c r="X50" i="3"/>
  <c r="Y50" i="3"/>
  <c r="Z50" i="3"/>
  <c r="AA50" i="3"/>
  <c r="AB50" i="3"/>
  <c r="AC50" i="3"/>
  <c r="AD50" i="3"/>
  <c r="AE50" i="3"/>
  <c r="AF50" i="3"/>
  <c r="AG50" i="3"/>
  <c r="AH50" i="3"/>
  <c r="AI50" i="3"/>
  <c r="AJ50" i="3"/>
  <c r="AK50" i="3"/>
  <c r="AL50" i="3"/>
  <c r="AM50" i="3"/>
  <c r="AN50" i="3"/>
  <c r="AO50" i="3"/>
  <c r="AP50" i="3"/>
  <c r="AQ50" i="3"/>
  <c r="AR50" i="3"/>
  <c r="AS50" i="3"/>
  <c r="AT50" i="3"/>
  <c r="AU50" i="3"/>
  <c r="AV50" i="3"/>
  <c r="AW50" i="3"/>
  <c r="AX50" i="3"/>
  <c r="AY50" i="3"/>
  <c r="AZ50" i="3"/>
  <c r="BA50" i="3"/>
  <c r="BB50" i="3"/>
  <c r="BC50" i="3"/>
  <c r="BD50" i="3"/>
  <c r="BE50" i="3"/>
  <c r="BF50" i="3"/>
  <c r="BG50" i="3"/>
  <c r="BH50" i="3"/>
  <c r="BI50" i="3"/>
  <c r="BJ50" i="3"/>
  <c r="BK50" i="3"/>
  <c r="BL50" i="3"/>
  <c r="BM50" i="3"/>
  <c r="BN50" i="3"/>
  <c r="BO50" i="3"/>
  <c r="BP50" i="3"/>
  <c r="BQ50" i="3"/>
  <c r="BR50" i="3"/>
  <c r="BS50" i="3"/>
  <c r="BT50" i="3"/>
  <c r="BU50" i="3"/>
  <c r="BV50" i="3"/>
  <c r="BW50" i="3"/>
  <c r="BX50" i="3"/>
  <c r="BY50" i="3"/>
  <c r="BZ50" i="3"/>
  <c r="CA50" i="3"/>
  <c r="CB50" i="3"/>
  <c r="CC50" i="3"/>
  <c r="CD50" i="3"/>
  <c r="CE50" i="3"/>
  <c r="CF50" i="3"/>
  <c r="CG50" i="3"/>
  <c r="CH50" i="3"/>
  <c r="CI50" i="3"/>
  <c r="CJ50" i="3"/>
  <c r="CK50" i="3"/>
  <c r="CL50" i="3"/>
  <c r="CM50" i="3"/>
  <c r="CN50" i="3"/>
  <c r="CO50" i="3"/>
  <c r="CP50" i="3"/>
  <c r="CQ50" i="3"/>
  <c r="CR50" i="3"/>
  <c r="CS50" i="3"/>
  <c r="CT50" i="3"/>
  <c r="CU50" i="3"/>
  <c r="CV50" i="3"/>
  <c r="CW50" i="3"/>
  <c r="CX50" i="3"/>
  <c r="CY50" i="3"/>
  <c r="CZ50" i="3"/>
  <c r="DA50" i="3"/>
  <c r="DB50" i="3"/>
  <c r="DC50" i="3"/>
  <c r="DD50" i="3"/>
  <c r="DE50" i="3"/>
  <c r="DF50" i="3"/>
  <c r="DG50" i="3"/>
  <c r="DH50" i="3"/>
  <c r="DI50" i="3"/>
  <c r="DJ50" i="3"/>
  <c r="DK50" i="3"/>
  <c r="DL50" i="3"/>
  <c r="DM50" i="3"/>
  <c r="DN50" i="3"/>
  <c r="DO50" i="3"/>
  <c r="DP50" i="3"/>
  <c r="DQ50" i="3"/>
  <c r="DR50" i="3"/>
  <c r="DS50" i="3"/>
  <c r="DT50" i="3"/>
  <c r="DU50" i="3"/>
  <c r="DV50" i="3"/>
  <c r="DW50" i="3"/>
  <c r="DX50" i="3"/>
  <c r="DY50" i="3"/>
  <c r="DZ50" i="3"/>
  <c r="EA50" i="3"/>
  <c r="EB50" i="3"/>
  <c r="EC50" i="3"/>
  <c r="ED50" i="3"/>
  <c r="EE50" i="3"/>
  <c r="EF50" i="3"/>
  <c r="EG50" i="3"/>
  <c r="EH50" i="3"/>
  <c r="EI50" i="3"/>
  <c r="EJ50" i="3"/>
  <c r="EK50" i="3"/>
  <c r="W51" i="3"/>
  <c r="X51" i="3"/>
  <c r="Y51" i="3"/>
  <c r="Z51" i="3"/>
  <c r="AA51" i="3"/>
  <c r="AB51" i="3"/>
  <c r="AC51" i="3"/>
  <c r="AD51" i="3"/>
  <c r="AE51" i="3"/>
  <c r="AF51" i="3"/>
  <c r="AG51" i="3"/>
  <c r="AH51" i="3"/>
  <c r="AI51" i="3"/>
  <c r="AJ51" i="3"/>
  <c r="AK51" i="3"/>
  <c r="AL51" i="3"/>
  <c r="AM51" i="3"/>
  <c r="AN51" i="3"/>
  <c r="AO51" i="3"/>
  <c r="AP51" i="3"/>
  <c r="AQ51" i="3"/>
  <c r="AR51" i="3"/>
  <c r="AS51" i="3"/>
  <c r="AT51" i="3"/>
  <c r="AU51" i="3"/>
  <c r="AV51" i="3"/>
  <c r="AW51" i="3"/>
  <c r="AX51" i="3"/>
  <c r="AY51" i="3"/>
  <c r="AZ51" i="3"/>
  <c r="BA51" i="3"/>
  <c r="BB51" i="3"/>
  <c r="BC51" i="3"/>
  <c r="BD51" i="3"/>
  <c r="BE51" i="3"/>
  <c r="BF51" i="3"/>
  <c r="BG51" i="3"/>
  <c r="BH51" i="3"/>
  <c r="BI51" i="3"/>
  <c r="BJ51" i="3"/>
  <c r="BK51" i="3"/>
  <c r="BL51" i="3"/>
  <c r="BM51" i="3"/>
  <c r="BN51" i="3"/>
  <c r="BO51" i="3"/>
  <c r="BP51" i="3"/>
  <c r="BQ51" i="3"/>
  <c r="BR51" i="3"/>
  <c r="BS51" i="3"/>
  <c r="BT51" i="3"/>
  <c r="BU51" i="3"/>
  <c r="BV51" i="3"/>
  <c r="BW51" i="3"/>
  <c r="BX51" i="3"/>
  <c r="BY51" i="3"/>
  <c r="BZ51" i="3"/>
  <c r="CA51" i="3"/>
  <c r="CB51" i="3"/>
  <c r="CC51" i="3"/>
  <c r="CD51" i="3"/>
  <c r="CE51" i="3"/>
  <c r="CF51" i="3"/>
  <c r="CG51" i="3"/>
  <c r="CH51" i="3"/>
  <c r="CI51" i="3"/>
  <c r="CJ51" i="3"/>
  <c r="CK51" i="3"/>
  <c r="CL51" i="3"/>
  <c r="CM51" i="3"/>
  <c r="CN51" i="3"/>
  <c r="CO51" i="3"/>
  <c r="CP51" i="3"/>
  <c r="CQ51" i="3"/>
  <c r="CR51" i="3"/>
  <c r="CS51" i="3"/>
  <c r="CT51" i="3"/>
  <c r="CU51" i="3"/>
  <c r="CV51" i="3"/>
  <c r="CW51" i="3"/>
  <c r="CX51" i="3"/>
  <c r="CY51" i="3"/>
  <c r="CZ51" i="3"/>
  <c r="DA51" i="3"/>
  <c r="DB51" i="3"/>
  <c r="DC51" i="3"/>
  <c r="DD51" i="3"/>
  <c r="DE51" i="3"/>
  <c r="DF51" i="3"/>
  <c r="DG51" i="3"/>
  <c r="DH51" i="3"/>
  <c r="DI51" i="3"/>
  <c r="DJ51" i="3"/>
  <c r="DK51" i="3"/>
  <c r="DL51" i="3"/>
  <c r="DM51" i="3"/>
  <c r="DN51" i="3"/>
  <c r="DO51" i="3"/>
  <c r="DP51" i="3"/>
  <c r="DQ51" i="3"/>
  <c r="DR51" i="3"/>
  <c r="DS51" i="3"/>
  <c r="DT51" i="3"/>
  <c r="DU51" i="3"/>
  <c r="DV51" i="3"/>
  <c r="DW51" i="3"/>
  <c r="DX51" i="3"/>
  <c r="DY51" i="3"/>
  <c r="DZ51" i="3"/>
  <c r="EA51" i="3"/>
  <c r="EB51" i="3"/>
  <c r="EC51" i="3"/>
  <c r="ED51" i="3"/>
  <c r="EE51" i="3"/>
  <c r="EF51" i="3"/>
  <c r="EG51" i="3"/>
  <c r="EH51" i="3"/>
  <c r="EI51" i="3"/>
  <c r="EJ51" i="3"/>
  <c r="EK51" i="3"/>
  <c r="W52" i="3"/>
  <c r="X52" i="3"/>
  <c r="Y52" i="3"/>
  <c r="Z52" i="3"/>
  <c r="AA52" i="3"/>
  <c r="AB52" i="3"/>
  <c r="AC52" i="3"/>
  <c r="AD52" i="3"/>
  <c r="AE52" i="3"/>
  <c r="AF52" i="3"/>
  <c r="AG52" i="3"/>
  <c r="AH52" i="3"/>
  <c r="AI52" i="3"/>
  <c r="AJ52" i="3"/>
  <c r="AK52" i="3"/>
  <c r="AL52" i="3"/>
  <c r="AM52" i="3"/>
  <c r="AN52" i="3"/>
  <c r="AO52" i="3"/>
  <c r="AP52" i="3"/>
  <c r="AQ52" i="3"/>
  <c r="AR52" i="3"/>
  <c r="AS52" i="3"/>
  <c r="AT52" i="3"/>
  <c r="AU52" i="3"/>
  <c r="AV52" i="3"/>
  <c r="AW52" i="3"/>
  <c r="AX52" i="3"/>
  <c r="AY52" i="3"/>
  <c r="AZ52" i="3"/>
  <c r="BA52" i="3"/>
  <c r="BB52" i="3"/>
  <c r="BC52" i="3"/>
  <c r="BD52" i="3"/>
  <c r="BE52" i="3"/>
  <c r="BF52" i="3"/>
  <c r="BG52" i="3"/>
  <c r="BH52" i="3"/>
  <c r="BI52" i="3"/>
  <c r="BJ52" i="3"/>
  <c r="BK52" i="3"/>
  <c r="BL52" i="3"/>
  <c r="BM52" i="3"/>
  <c r="BN52" i="3"/>
  <c r="BO52" i="3"/>
  <c r="BP52" i="3"/>
  <c r="BQ52" i="3"/>
  <c r="BR52" i="3"/>
  <c r="BS52" i="3"/>
  <c r="BT52" i="3"/>
  <c r="BU52" i="3"/>
  <c r="BV52" i="3"/>
  <c r="BW52" i="3"/>
  <c r="BX52" i="3"/>
  <c r="BY52" i="3"/>
  <c r="BZ52" i="3"/>
  <c r="CA52" i="3"/>
  <c r="CB52" i="3"/>
  <c r="CC52" i="3"/>
  <c r="CD52" i="3"/>
  <c r="CE52" i="3"/>
  <c r="CF52" i="3"/>
  <c r="CG52" i="3"/>
  <c r="CH52" i="3"/>
  <c r="CI52" i="3"/>
  <c r="CJ52" i="3"/>
  <c r="CK52" i="3"/>
  <c r="CL52" i="3"/>
  <c r="CM52" i="3"/>
  <c r="CN52" i="3"/>
  <c r="CO52" i="3"/>
  <c r="CP52" i="3"/>
  <c r="CQ52" i="3"/>
  <c r="CR52" i="3"/>
  <c r="CS52" i="3"/>
  <c r="CT52" i="3"/>
  <c r="CU52" i="3"/>
  <c r="CV52" i="3"/>
  <c r="CW52" i="3"/>
  <c r="CX52" i="3"/>
  <c r="CY52" i="3"/>
  <c r="CZ52" i="3"/>
  <c r="DA52" i="3"/>
  <c r="DB52" i="3"/>
  <c r="DC52" i="3"/>
  <c r="DD52" i="3"/>
  <c r="DE52" i="3"/>
  <c r="DF52" i="3"/>
  <c r="DG52" i="3"/>
  <c r="DH52" i="3"/>
  <c r="DI52" i="3"/>
  <c r="DJ52" i="3"/>
  <c r="DK52" i="3"/>
  <c r="DL52" i="3"/>
  <c r="DM52" i="3"/>
  <c r="DN52" i="3"/>
  <c r="DO52" i="3"/>
  <c r="DP52" i="3"/>
  <c r="DQ52" i="3"/>
  <c r="DR52" i="3"/>
  <c r="DS52" i="3"/>
  <c r="DT52" i="3"/>
  <c r="DU52" i="3"/>
  <c r="DV52" i="3"/>
  <c r="DW52" i="3"/>
  <c r="DX52" i="3"/>
  <c r="DY52" i="3"/>
  <c r="DZ52" i="3"/>
  <c r="EA52" i="3"/>
  <c r="EB52" i="3"/>
  <c r="EC52" i="3"/>
  <c r="ED52" i="3"/>
  <c r="EE52" i="3"/>
  <c r="EF52" i="3"/>
  <c r="EG52" i="3"/>
  <c r="EH52" i="3"/>
  <c r="EI52" i="3"/>
  <c r="EJ52" i="3"/>
  <c r="EK52" i="3"/>
  <c r="V17" i="3"/>
  <c r="V18" i="3"/>
  <c r="V19" i="3"/>
  <c r="V20" i="3"/>
  <c r="V21" i="3"/>
  <c r="V22" i="3"/>
  <c r="V23" i="3"/>
  <c r="V24" i="3"/>
  <c r="V25" i="3"/>
  <c r="V26" i="3"/>
  <c r="V27" i="3"/>
  <c r="V28" i="3"/>
  <c r="V29" i="3"/>
  <c r="V30" i="3"/>
  <c r="V31" i="3"/>
  <c r="V32" i="3"/>
  <c r="V33" i="3"/>
  <c r="V34" i="3"/>
  <c r="V35" i="3"/>
  <c r="V36" i="3"/>
  <c r="V37" i="3"/>
  <c r="V38" i="3"/>
  <c r="V39" i="3"/>
  <c r="V40" i="3"/>
  <c r="H52" i="5"/>
  <c r="H53" i="5"/>
  <c r="H54" i="5"/>
  <c r="H55" i="5" s="1"/>
  <c r="H56" i="5" s="1"/>
  <c r="H57" i="5" s="1"/>
  <c r="H58" i="5" s="1"/>
  <c r="H59" i="5" s="1"/>
  <c r="H60" i="5" s="1"/>
  <c r="H61" i="5" s="1"/>
  <c r="H50" i="5"/>
  <c r="H51" i="5"/>
  <c r="H41" i="5"/>
  <c r="H42" i="5"/>
  <c r="H43" i="5"/>
  <c r="H44" i="5" s="1"/>
  <c r="H45" i="5" s="1"/>
  <c r="H46" i="5" s="1"/>
  <c r="H47" i="5" s="1"/>
  <c r="H48" i="5" s="1"/>
  <c r="H34" i="5"/>
  <c r="H35" i="5"/>
  <c r="H36" i="5"/>
  <c r="H38" i="5" s="1"/>
  <c r="H39" i="5" s="1"/>
  <c r="H40" i="5" s="1"/>
  <c r="H27" i="5"/>
  <c r="H28" i="5"/>
  <c r="H29" i="5"/>
  <c r="H30" i="5" s="1"/>
  <c r="H31" i="5" s="1"/>
  <c r="H32" i="5" s="1"/>
  <c r="H33" i="5" s="1"/>
  <c r="H26" i="5"/>
  <c r="H23" i="5"/>
  <c r="H24" i="5"/>
  <c r="H15" i="5"/>
  <c r="H16" i="5"/>
  <c r="H17" i="5"/>
  <c r="H18" i="5"/>
  <c r="H19" i="5"/>
  <c r="H20" i="5" s="1"/>
  <c r="H21" i="5" s="1"/>
  <c r="H22" i="5" s="1"/>
  <c r="H14" i="5"/>
  <c r="H12" i="5"/>
  <c r="K9" i="5"/>
  <c r="K4" i="5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24" i="2"/>
  <c r="I22" i="1"/>
  <c r="F12" i="1"/>
  <c r="G12" i="1"/>
  <c r="H12" i="1"/>
  <c r="I12" i="1"/>
  <c r="F13" i="1"/>
  <c r="G13" i="1"/>
  <c r="H13" i="1"/>
  <c r="I13" i="1"/>
  <c r="F14" i="1"/>
  <c r="G14" i="1"/>
  <c r="H14" i="1"/>
  <c r="I14" i="1"/>
  <c r="F11" i="1"/>
  <c r="G11" i="1"/>
  <c r="H11" i="1"/>
  <c r="I11" i="1"/>
  <c r="F10" i="1"/>
  <c r="G10" i="1"/>
  <c r="H10" i="1"/>
  <c r="I10" i="1"/>
  <c r="F5" i="1"/>
  <c r="F6" i="1"/>
  <c r="G6" i="1"/>
  <c r="H6" i="1"/>
  <c r="I6" i="1"/>
  <c r="F7" i="1"/>
  <c r="G7" i="1"/>
  <c r="H7" i="1"/>
  <c r="I7" i="1"/>
  <c r="F8" i="1"/>
  <c r="G8" i="1"/>
  <c r="H8" i="1"/>
  <c r="I8" i="1"/>
  <c r="F9" i="1"/>
  <c r="G9" i="1"/>
  <c r="H9" i="1"/>
  <c r="I9" i="1"/>
  <c r="AB6" i="2"/>
  <c r="AC6" i="2"/>
  <c r="AD6" i="2"/>
  <c r="AE6" i="2"/>
  <c r="AF6" i="2"/>
  <c r="AG6" i="2"/>
  <c r="AH6" i="2"/>
  <c r="AI6" i="2"/>
  <c r="AJ6" i="2"/>
  <c r="AK6" i="2"/>
  <c r="AL6" i="2"/>
  <c r="AM6" i="2"/>
  <c r="AN6" i="2"/>
  <c r="AO6" i="2"/>
  <c r="AP6" i="2"/>
  <c r="AQ6" i="2"/>
  <c r="AR6" i="2"/>
  <c r="AS6" i="2"/>
  <c r="AT6" i="2"/>
  <c r="AU6" i="2"/>
  <c r="AV6" i="2"/>
  <c r="AW6" i="2"/>
  <c r="AX6" i="2"/>
  <c r="AY6" i="2"/>
  <c r="AZ6" i="2"/>
  <c r="BA6" i="2"/>
  <c r="BB6" i="2"/>
  <c r="BC6" i="2"/>
  <c r="BD6" i="2"/>
  <c r="BE6" i="2"/>
  <c r="BF6" i="2"/>
  <c r="BG6" i="2"/>
  <c r="BH6" i="2"/>
  <c r="BI6" i="2"/>
  <c r="BJ6" i="2"/>
  <c r="BK6" i="2"/>
  <c r="BL6" i="2"/>
  <c r="BM6" i="2"/>
  <c r="BN6" i="2"/>
  <c r="BO6" i="2"/>
  <c r="BP6" i="2"/>
  <c r="BQ6" i="2"/>
  <c r="BR6" i="2"/>
  <c r="BS6" i="2"/>
  <c r="BT6" i="2"/>
  <c r="BU6" i="2"/>
  <c r="BV6" i="2"/>
  <c r="BW6" i="2"/>
  <c r="BX6" i="2"/>
  <c r="BY6" i="2"/>
  <c r="BZ6" i="2"/>
  <c r="CA6" i="2"/>
  <c r="CB6" i="2"/>
  <c r="CC6" i="2"/>
  <c r="CD6" i="2"/>
  <c r="CE6" i="2"/>
  <c r="CF6" i="2"/>
  <c r="CG6" i="2"/>
  <c r="CH6" i="2"/>
  <c r="CI6" i="2"/>
  <c r="CJ6" i="2"/>
  <c r="CK6" i="2"/>
  <c r="CL6" i="2"/>
  <c r="CM6" i="2"/>
  <c r="CN6" i="2"/>
  <c r="CO6" i="2"/>
  <c r="CP6" i="2"/>
  <c r="CQ6" i="2"/>
  <c r="CR6" i="2"/>
  <c r="CS6" i="2"/>
  <c r="CT6" i="2"/>
  <c r="CU6" i="2"/>
  <c r="CV6" i="2"/>
  <c r="CW6" i="2"/>
  <c r="CX6" i="2"/>
  <c r="CY6" i="2"/>
  <c r="CZ6" i="2"/>
  <c r="DA6" i="2"/>
  <c r="DB6" i="2"/>
  <c r="DC6" i="2"/>
  <c r="DD6" i="2"/>
  <c r="DE6" i="2"/>
  <c r="DF6" i="2"/>
  <c r="DG6" i="2"/>
  <c r="DH6" i="2"/>
  <c r="DI6" i="2"/>
  <c r="DJ6" i="2"/>
  <c r="DK6" i="2"/>
  <c r="DL6" i="2"/>
  <c r="DM6" i="2"/>
  <c r="DN6" i="2"/>
  <c r="DO6" i="2"/>
  <c r="DP6" i="2"/>
  <c r="DQ6" i="2"/>
  <c r="DR6" i="2"/>
  <c r="DS6" i="2"/>
  <c r="DT6" i="2"/>
  <c r="DU6" i="2"/>
  <c r="DV6" i="2"/>
  <c r="DW6" i="2"/>
  <c r="DX6" i="2"/>
  <c r="DY6" i="2"/>
  <c r="DZ6" i="2"/>
  <c r="EA6" i="2"/>
  <c r="EB6" i="2"/>
  <c r="EC6" i="2"/>
  <c r="ED6" i="2"/>
  <c r="EE6" i="2"/>
  <c r="EF6" i="2"/>
  <c r="EG6" i="2"/>
  <c r="EH6" i="2"/>
  <c r="EI6" i="2"/>
  <c r="EJ6" i="2"/>
  <c r="EK6" i="2"/>
  <c r="EL6" i="2"/>
  <c r="EM6" i="2"/>
  <c r="EN6" i="2"/>
  <c r="EO6" i="2"/>
  <c r="EP6" i="2"/>
  <c r="AB7" i="2"/>
  <c r="AC7" i="2"/>
  <c r="AD7" i="2"/>
  <c r="AE7" i="2"/>
  <c r="AF7" i="2"/>
  <c r="AG7" i="2"/>
  <c r="AH7" i="2"/>
  <c r="AI7" i="2"/>
  <c r="AJ7" i="2"/>
  <c r="AK7" i="2"/>
  <c r="AL7" i="2"/>
  <c r="AM7" i="2"/>
  <c r="AN7" i="2"/>
  <c r="AO7" i="2"/>
  <c r="AP7" i="2"/>
  <c r="AQ7" i="2"/>
  <c r="AR7" i="2"/>
  <c r="AS7" i="2"/>
  <c r="AT7" i="2"/>
  <c r="AU7" i="2"/>
  <c r="AV7" i="2"/>
  <c r="AW7" i="2"/>
  <c r="AX7" i="2"/>
  <c r="AY7" i="2"/>
  <c r="AZ7" i="2"/>
  <c r="BA7" i="2"/>
  <c r="BB7" i="2"/>
  <c r="BC7" i="2"/>
  <c r="BD7" i="2"/>
  <c r="BE7" i="2"/>
  <c r="BF7" i="2"/>
  <c r="BG7" i="2"/>
  <c r="BH7" i="2"/>
  <c r="BI7" i="2"/>
  <c r="BJ7" i="2"/>
  <c r="BK7" i="2"/>
  <c r="BL7" i="2"/>
  <c r="BM7" i="2"/>
  <c r="BN7" i="2"/>
  <c r="BO7" i="2"/>
  <c r="BP7" i="2"/>
  <c r="BQ7" i="2"/>
  <c r="BR7" i="2"/>
  <c r="BS7" i="2"/>
  <c r="BT7" i="2"/>
  <c r="BU7" i="2"/>
  <c r="BV7" i="2"/>
  <c r="BW7" i="2"/>
  <c r="BX7" i="2"/>
  <c r="BY7" i="2"/>
  <c r="BZ7" i="2"/>
  <c r="CA7" i="2"/>
  <c r="CB7" i="2"/>
  <c r="CC7" i="2"/>
  <c r="CD7" i="2"/>
  <c r="CE7" i="2"/>
  <c r="CF7" i="2"/>
  <c r="CG7" i="2"/>
  <c r="CH7" i="2"/>
  <c r="CI7" i="2"/>
  <c r="CJ7" i="2"/>
  <c r="CK7" i="2"/>
  <c r="CL7" i="2"/>
  <c r="CM7" i="2"/>
  <c r="CN7" i="2"/>
  <c r="CO7" i="2"/>
  <c r="CP7" i="2"/>
  <c r="CQ7" i="2"/>
  <c r="CR7" i="2"/>
  <c r="CS7" i="2"/>
  <c r="CT7" i="2"/>
  <c r="CU7" i="2"/>
  <c r="CV7" i="2"/>
  <c r="CW7" i="2"/>
  <c r="CX7" i="2"/>
  <c r="CY7" i="2"/>
  <c r="CZ7" i="2"/>
  <c r="DA7" i="2"/>
  <c r="DB7" i="2"/>
  <c r="DC7" i="2"/>
  <c r="DD7" i="2"/>
  <c r="DE7" i="2"/>
  <c r="DF7" i="2"/>
  <c r="DG7" i="2"/>
  <c r="DH7" i="2"/>
  <c r="DI7" i="2"/>
  <c r="DJ7" i="2"/>
  <c r="DK7" i="2"/>
  <c r="DL7" i="2"/>
  <c r="DM7" i="2"/>
  <c r="DN7" i="2"/>
  <c r="DO7" i="2"/>
  <c r="DP7" i="2"/>
  <c r="DQ7" i="2"/>
  <c r="DR7" i="2"/>
  <c r="DS7" i="2"/>
  <c r="DT7" i="2"/>
  <c r="DU7" i="2"/>
  <c r="DV7" i="2"/>
  <c r="DW7" i="2"/>
  <c r="DX7" i="2"/>
  <c r="DY7" i="2"/>
  <c r="DZ7" i="2"/>
  <c r="EA7" i="2"/>
  <c r="EB7" i="2"/>
  <c r="EC7" i="2"/>
  <c r="ED7" i="2"/>
  <c r="EE7" i="2"/>
  <c r="EF7" i="2"/>
  <c r="EG7" i="2"/>
  <c r="EH7" i="2"/>
  <c r="EI7" i="2"/>
  <c r="EJ7" i="2"/>
  <c r="EK7" i="2"/>
  <c r="EL7" i="2"/>
  <c r="EM7" i="2"/>
  <c r="EN7" i="2"/>
  <c r="EO7" i="2"/>
  <c r="EP7" i="2"/>
  <c r="AB8" i="2"/>
  <c r="AC8" i="2"/>
  <c r="AD8" i="2"/>
  <c r="AE8" i="2"/>
  <c r="AF8" i="2"/>
  <c r="AG8" i="2"/>
  <c r="AH8" i="2"/>
  <c r="AI8" i="2"/>
  <c r="AJ8" i="2"/>
  <c r="AK8" i="2"/>
  <c r="AL8" i="2"/>
  <c r="AM8" i="2"/>
  <c r="AN8" i="2"/>
  <c r="AO8" i="2"/>
  <c r="AP8" i="2"/>
  <c r="AQ8" i="2"/>
  <c r="AR8" i="2"/>
  <c r="AS8" i="2"/>
  <c r="AT8" i="2"/>
  <c r="AU8" i="2"/>
  <c r="AV8" i="2"/>
  <c r="AW8" i="2"/>
  <c r="AX8" i="2"/>
  <c r="AY8" i="2"/>
  <c r="AZ8" i="2"/>
  <c r="BA8" i="2"/>
  <c r="BB8" i="2"/>
  <c r="BC8" i="2"/>
  <c r="BD8" i="2"/>
  <c r="BE8" i="2"/>
  <c r="BF8" i="2"/>
  <c r="BG8" i="2"/>
  <c r="BH8" i="2"/>
  <c r="BI8" i="2"/>
  <c r="BJ8" i="2"/>
  <c r="BK8" i="2"/>
  <c r="BL8" i="2"/>
  <c r="BM8" i="2"/>
  <c r="BN8" i="2"/>
  <c r="BO8" i="2"/>
  <c r="BP8" i="2"/>
  <c r="BQ8" i="2"/>
  <c r="BR8" i="2"/>
  <c r="BS8" i="2"/>
  <c r="BT8" i="2"/>
  <c r="BU8" i="2"/>
  <c r="BV8" i="2"/>
  <c r="BW8" i="2"/>
  <c r="BX8" i="2"/>
  <c r="BY8" i="2"/>
  <c r="BZ8" i="2"/>
  <c r="CA8" i="2"/>
  <c r="CB8" i="2"/>
  <c r="CC8" i="2"/>
  <c r="CD8" i="2"/>
  <c r="CE8" i="2"/>
  <c r="CF8" i="2"/>
  <c r="CG8" i="2"/>
  <c r="CH8" i="2"/>
  <c r="CI8" i="2"/>
  <c r="CJ8" i="2"/>
  <c r="CK8" i="2"/>
  <c r="CL8" i="2"/>
  <c r="CM8" i="2"/>
  <c r="CN8" i="2"/>
  <c r="CO8" i="2"/>
  <c r="CP8" i="2"/>
  <c r="CQ8" i="2"/>
  <c r="CR8" i="2"/>
  <c r="CS8" i="2"/>
  <c r="CT8" i="2"/>
  <c r="CU8" i="2"/>
  <c r="CV8" i="2"/>
  <c r="CW8" i="2"/>
  <c r="CX8" i="2"/>
  <c r="CY8" i="2"/>
  <c r="CZ8" i="2"/>
  <c r="DA8" i="2"/>
  <c r="DB8" i="2"/>
  <c r="DC8" i="2"/>
  <c r="DD8" i="2"/>
  <c r="DE8" i="2"/>
  <c r="DF8" i="2"/>
  <c r="DG8" i="2"/>
  <c r="DH8" i="2"/>
  <c r="DI8" i="2"/>
  <c r="DJ8" i="2"/>
  <c r="DK8" i="2"/>
  <c r="DL8" i="2"/>
  <c r="DM8" i="2"/>
  <c r="DN8" i="2"/>
  <c r="DO8" i="2"/>
  <c r="DP8" i="2"/>
  <c r="DQ8" i="2"/>
  <c r="DR8" i="2"/>
  <c r="DS8" i="2"/>
  <c r="DT8" i="2"/>
  <c r="DU8" i="2"/>
  <c r="DV8" i="2"/>
  <c r="DW8" i="2"/>
  <c r="DX8" i="2"/>
  <c r="DY8" i="2"/>
  <c r="DZ8" i="2"/>
  <c r="EA8" i="2"/>
  <c r="EB8" i="2"/>
  <c r="EC8" i="2"/>
  <c r="ED8" i="2"/>
  <c r="EE8" i="2"/>
  <c r="EF8" i="2"/>
  <c r="EG8" i="2"/>
  <c r="EH8" i="2"/>
  <c r="EI8" i="2"/>
  <c r="EJ8" i="2"/>
  <c r="EK8" i="2"/>
  <c r="EL8" i="2"/>
  <c r="EM8" i="2"/>
  <c r="EN8" i="2"/>
  <c r="EO8" i="2"/>
  <c r="EP8" i="2"/>
  <c r="AB9" i="2"/>
  <c r="AC9" i="2"/>
  <c r="AD9" i="2"/>
  <c r="AE9" i="2"/>
  <c r="AF9" i="2"/>
  <c r="AG9" i="2"/>
  <c r="AH9" i="2"/>
  <c r="AI9" i="2"/>
  <c r="AJ9" i="2"/>
  <c r="AK9" i="2"/>
  <c r="AL9" i="2"/>
  <c r="AM9" i="2"/>
  <c r="AN9" i="2"/>
  <c r="AO9" i="2"/>
  <c r="AP9" i="2"/>
  <c r="AQ9" i="2"/>
  <c r="AR9" i="2"/>
  <c r="AS9" i="2"/>
  <c r="AT9" i="2"/>
  <c r="AU9" i="2"/>
  <c r="AV9" i="2"/>
  <c r="AW9" i="2"/>
  <c r="AX9" i="2"/>
  <c r="AY9" i="2"/>
  <c r="AZ9" i="2"/>
  <c r="BA9" i="2"/>
  <c r="BB9" i="2"/>
  <c r="BC9" i="2"/>
  <c r="BD9" i="2"/>
  <c r="BE9" i="2"/>
  <c r="BF9" i="2"/>
  <c r="BG9" i="2"/>
  <c r="BH9" i="2"/>
  <c r="BI9" i="2"/>
  <c r="BJ9" i="2"/>
  <c r="BK9" i="2"/>
  <c r="BL9" i="2"/>
  <c r="BM9" i="2"/>
  <c r="BN9" i="2"/>
  <c r="BO9" i="2"/>
  <c r="BP9" i="2"/>
  <c r="BQ9" i="2"/>
  <c r="BR9" i="2"/>
  <c r="BS9" i="2"/>
  <c r="BT9" i="2"/>
  <c r="BU9" i="2"/>
  <c r="BV9" i="2"/>
  <c r="BW9" i="2"/>
  <c r="BX9" i="2"/>
  <c r="BY9" i="2"/>
  <c r="BZ9" i="2"/>
  <c r="CA9" i="2"/>
  <c r="CB9" i="2"/>
  <c r="CC9" i="2"/>
  <c r="CD9" i="2"/>
  <c r="CE9" i="2"/>
  <c r="CF9" i="2"/>
  <c r="CG9" i="2"/>
  <c r="CH9" i="2"/>
  <c r="CI9" i="2"/>
  <c r="CJ9" i="2"/>
  <c r="CK9" i="2"/>
  <c r="CL9" i="2"/>
  <c r="CM9" i="2"/>
  <c r="CN9" i="2"/>
  <c r="CO9" i="2"/>
  <c r="CP9" i="2"/>
  <c r="CQ9" i="2"/>
  <c r="CR9" i="2"/>
  <c r="CS9" i="2"/>
  <c r="CT9" i="2"/>
  <c r="CU9" i="2"/>
  <c r="CV9" i="2"/>
  <c r="CW9" i="2"/>
  <c r="CX9" i="2"/>
  <c r="CY9" i="2"/>
  <c r="CZ9" i="2"/>
  <c r="DA9" i="2"/>
  <c r="DB9" i="2"/>
  <c r="DC9" i="2"/>
  <c r="DD9" i="2"/>
  <c r="DE9" i="2"/>
  <c r="DF9" i="2"/>
  <c r="DG9" i="2"/>
  <c r="DH9" i="2"/>
  <c r="DI9" i="2"/>
  <c r="DJ9" i="2"/>
  <c r="DK9" i="2"/>
  <c r="DL9" i="2"/>
  <c r="DM9" i="2"/>
  <c r="DN9" i="2"/>
  <c r="DO9" i="2"/>
  <c r="DP9" i="2"/>
  <c r="DQ9" i="2"/>
  <c r="DR9" i="2"/>
  <c r="DS9" i="2"/>
  <c r="DT9" i="2"/>
  <c r="DU9" i="2"/>
  <c r="DV9" i="2"/>
  <c r="DW9" i="2"/>
  <c r="DX9" i="2"/>
  <c r="DY9" i="2"/>
  <c r="DZ9" i="2"/>
  <c r="EA9" i="2"/>
  <c r="EB9" i="2"/>
  <c r="EC9" i="2"/>
  <c r="ED9" i="2"/>
  <c r="EE9" i="2"/>
  <c r="EF9" i="2"/>
  <c r="EG9" i="2"/>
  <c r="EH9" i="2"/>
  <c r="EI9" i="2"/>
  <c r="EJ9" i="2"/>
  <c r="EK9" i="2"/>
  <c r="EL9" i="2"/>
  <c r="EM9" i="2"/>
  <c r="EN9" i="2"/>
  <c r="EO9" i="2"/>
  <c r="EP9" i="2"/>
  <c r="AB10" i="2"/>
  <c r="AC10" i="2"/>
  <c r="AD10" i="2"/>
  <c r="AE10" i="2"/>
  <c r="AF10" i="2"/>
  <c r="AG10" i="2"/>
  <c r="AH10" i="2"/>
  <c r="AI10" i="2"/>
  <c r="AJ10" i="2"/>
  <c r="AK10" i="2"/>
  <c r="AL10" i="2"/>
  <c r="AM10" i="2"/>
  <c r="AN10" i="2"/>
  <c r="AO10" i="2"/>
  <c r="AP10" i="2"/>
  <c r="AQ10" i="2"/>
  <c r="AR10" i="2"/>
  <c r="AS10" i="2"/>
  <c r="AT10" i="2"/>
  <c r="AU10" i="2"/>
  <c r="AV10" i="2"/>
  <c r="AW10" i="2"/>
  <c r="AX10" i="2"/>
  <c r="AY10" i="2"/>
  <c r="AZ10" i="2"/>
  <c r="BA10" i="2"/>
  <c r="BB10" i="2"/>
  <c r="BC10" i="2"/>
  <c r="BD10" i="2"/>
  <c r="BE10" i="2"/>
  <c r="BF10" i="2"/>
  <c r="BG10" i="2"/>
  <c r="BH10" i="2"/>
  <c r="BI10" i="2"/>
  <c r="BJ10" i="2"/>
  <c r="BK10" i="2"/>
  <c r="BL10" i="2"/>
  <c r="BM10" i="2"/>
  <c r="BN10" i="2"/>
  <c r="BO10" i="2"/>
  <c r="BP10" i="2"/>
  <c r="BQ10" i="2"/>
  <c r="BR10" i="2"/>
  <c r="BS10" i="2"/>
  <c r="BT10" i="2"/>
  <c r="BU10" i="2"/>
  <c r="BV10" i="2"/>
  <c r="BW10" i="2"/>
  <c r="BX10" i="2"/>
  <c r="BY10" i="2"/>
  <c r="BZ10" i="2"/>
  <c r="CA10" i="2"/>
  <c r="CB10" i="2"/>
  <c r="CC10" i="2"/>
  <c r="CD10" i="2"/>
  <c r="CE10" i="2"/>
  <c r="CF10" i="2"/>
  <c r="CG10" i="2"/>
  <c r="CH10" i="2"/>
  <c r="CI10" i="2"/>
  <c r="CJ10" i="2"/>
  <c r="CK10" i="2"/>
  <c r="CL10" i="2"/>
  <c r="CM10" i="2"/>
  <c r="CN10" i="2"/>
  <c r="CO10" i="2"/>
  <c r="CP10" i="2"/>
  <c r="CQ10" i="2"/>
  <c r="CR10" i="2"/>
  <c r="CS10" i="2"/>
  <c r="CT10" i="2"/>
  <c r="CU10" i="2"/>
  <c r="CV10" i="2"/>
  <c r="CW10" i="2"/>
  <c r="CX10" i="2"/>
  <c r="CY10" i="2"/>
  <c r="CZ10" i="2"/>
  <c r="DA10" i="2"/>
  <c r="DB10" i="2"/>
  <c r="DC10" i="2"/>
  <c r="DD10" i="2"/>
  <c r="DE10" i="2"/>
  <c r="DF10" i="2"/>
  <c r="DG10" i="2"/>
  <c r="DH10" i="2"/>
  <c r="DI10" i="2"/>
  <c r="DJ10" i="2"/>
  <c r="DK10" i="2"/>
  <c r="DL10" i="2"/>
  <c r="DM10" i="2"/>
  <c r="DN10" i="2"/>
  <c r="DO10" i="2"/>
  <c r="DP10" i="2"/>
  <c r="DQ10" i="2"/>
  <c r="DR10" i="2"/>
  <c r="DS10" i="2"/>
  <c r="DT10" i="2"/>
  <c r="DU10" i="2"/>
  <c r="DV10" i="2"/>
  <c r="DW10" i="2"/>
  <c r="DX10" i="2"/>
  <c r="DY10" i="2"/>
  <c r="DZ10" i="2"/>
  <c r="EA10" i="2"/>
  <c r="EB10" i="2"/>
  <c r="EC10" i="2"/>
  <c r="ED10" i="2"/>
  <c r="EE10" i="2"/>
  <c r="EF10" i="2"/>
  <c r="EG10" i="2"/>
  <c r="EH10" i="2"/>
  <c r="EI10" i="2"/>
  <c r="EJ10" i="2"/>
  <c r="EK10" i="2"/>
  <c r="EL10" i="2"/>
  <c r="EM10" i="2"/>
  <c r="EN10" i="2"/>
  <c r="EO10" i="2"/>
  <c r="EP10" i="2"/>
  <c r="AB11" i="2"/>
  <c r="AC11" i="2"/>
  <c r="AD11" i="2"/>
  <c r="AE11" i="2"/>
  <c r="AF11" i="2"/>
  <c r="AG11" i="2"/>
  <c r="AH11" i="2"/>
  <c r="AI11" i="2"/>
  <c r="AJ11" i="2"/>
  <c r="AK11" i="2"/>
  <c r="AL11" i="2"/>
  <c r="AM11" i="2"/>
  <c r="AN11" i="2"/>
  <c r="AO11" i="2"/>
  <c r="AP11" i="2"/>
  <c r="AQ11" i="2"/>
  <c r="AR11" i="2"/>
  <c r="AS11" i="2"/>
  <c r="AT11" i="2"/>
  <c r="AU11" i="2"/>
  <c r="AV11" i="2"/>
  <c r="AW11" i="2"/>
  <c r="AX11" i="2"/>
  <c r="AY11" i="2"/>
  <c r="AZ11" i="2"/>
  <c r="BA11" i="2"/>
  <c r="BB11" i="2"/>
  <c r="BC11" i="2"/>
  <c r="BD11" i="2"/>
  <c r="BE11" i="2"/>
  <c r="BF11" i="2"/>
  <c r="BG11" i="2"/>
  <c r="BH11" i="2"/>
  <c r="BI11" i="2"/>
  <c r="BJ11" i="2"/>
  <c r="BK11" i="2"/>
  <c r="BL11" i="2"/>
  <c r="BM11" i="2"/>
  <c r="BN11" i="2"/>
  <c r="BO11" i="2"/>
  <c r="BP11" i="2"/>
  <c r="BQ11" i="2"/>
  <c r="BR11" i="2"/>
  <c r="BS11" i="2"/>
  <c r="BT11" i="2"/>
  <c r="BU11" i="2"/>
  <c r="BV11" i="2"/>
  <c r="BW11" i="2"/>
  <c r="BX11" i="2"/>
  <c r="BY11" i="2"/>
  <c r="BZ11" i="2"/>
  <c r="CA11" i="2"/>
  <c r="CB11" i="2"/>
  <c r="CC11" i="2"/>
  <c r="CD11" i="2"/>
  <c r="CE11" i="2"/>
  <c r="CF11" i="2"/>
  <c r="CG11" i="2"/>
  <c r="CH11" i="2"/>
  <c r="CI11" i="2"/>
  <c r="CJ11" i="2"/>
  <c r="CK11" i="2"/>
  <c r="CL11" i="2"/>
  <c r="CM11" i="2"/>
  <c r="CN11" i="2"/>
  <c r="CO11" i="2"/>
  <c r="CP11" i="2"/>
  <c r="CQ11" i="2"/>
  <c r="CR11" i="2"/>
  <c r="CS11" i="2"/>
  <c r="CT11" i="2"/>
  <c r="CU11" i="2"/>
  <c r="CV11" i="2"/>
  <c r="CW11" i="2"/>
  <c r="CX11" i="2"/>
  <c r="CY11" i="2"/>
  <c r="CZ11" i="2"/>
  <c r="DA11" i="2"/>
  <c r="DB11" i="2"/>
  <c r="DC11" i="2"/>
  <c r="DD11" i="2"/>
  <c r="DE11" i="2"/>
  <c r="DF11" i="2"/>
  <c r="DG11" i="2"/>
  <c r="DH11" i="2"/>
  <c r="DI11" i="2"/>
  <c r="DJ11" i="2"/>
  <c r="DK11" i="2"/>
  <c r="DL11" i="2"/>
  <c r="DM11" i="2"/>
  <c r="DN11" i="2"/>
  <c r="DO11" i="2"/>
  <c r="DP11" i="2"/>
  <c r="DQ11" i="2"/>
  <c r="DR11" i="2"/>
  <c r="DS11" i="2"/>
  <c r="DT11" i="2"/>
  <c r="DU11" i="2"/>
  <c r="DV11" i="2"/>
  <c r="DW11" i="2"/>
  <c r="DX11" i="2"/>
  <c r="DY11" i="2"/>
  <c r="DZ11" i="2"/>
  <c r="EA11" i="2"/>
  <c r="EB11" i="2"/>
  <c r="EC11" i="2"/>
  <c r="ED11" i="2"/>
  <c r="EE11" i="2"/>
  <c r="EF11" i="2"/>
  <c r="EG11" i="2"/>
  <c r="EH11" i="2"/>
  <c r="EI11" i="2"/>
  <c r="EJ11" i="2"/>
  <c r="EK11" i="2"/>
  <c r="EL11" i="2"/>
  <c r="EM11" i="2"/>
  <c r="EN11" i="2"/>
  <c r="EO11" i="2"/>
  <c r="EP11" i="2"/>
  <c r="AB12" i="2"/>
  <c r="AC12" i="2"/>
  <c r="AD12" i="2"/>
  <c r="AE12" i="2"/>
  <c r="AF12" i="2"/>
  <c r="AG12" i="2"/>
  <c r="AH12" i="2"/>
  <c r="AI12" i="2"/>
  <c r="AJ12" i="2"/>
  <c r="AK12" i="2"/>
  <c r="AL12" i="2"/>
  <c r="AM12" i="2"/>
  <c r="AN12" i="2"/>
  <c r="AO12" i="2"/>
  <c r="AP12" i="2"/>
  <c r="AQ12" i="2"/>
  <c r="AR12" i="2"/>
  <c r="AS12" i="2"/>
  <c r="AT12" i="2"/>
  <c r="AU12" i="2"/>
  <c r="AV12" i="2"/>
  <c r="AW12" i="2"/>
  <c r="AX12" i="2"/>
  <c r="AY12" i="2"/>
  <c r="AZ12" i="2"/>
  <c r="BA12" i="2"/>
  <c r="BB12" i="2"/>
  <c r="BC12" i="2"/>
  <c r="BD12" i="2"/>
  <c r="BE12" i="2"/>
  <c r="BF12" i="2"/>
  <c r="BG12" i="2"/>
  <c r="BH12" i="2"/>
  <c r="BI12" i="2"/>
  <c r="BJ12" i="2"/>
  <c r="BK12" i="2"/>
  <c r="BL12" i="2"/>
  <c r="BM12" i="2"/>
  <c r="BN12" i="2"/>
  <c r="BO12" i="2"/>
  <c r="BP12" i="2"/>
  <c r="BQ12" i="2"/>
  <c r="BR12" i="2"/>
  <c r="BS12" i="2"/>
  <c r="BT12" i="2"/>
  <c r="BU12" i="2"/>
  <c r="BV12" i="2"/>
  <c r="BW12" i="2"/>
  <c r="BX12" i="2"/>
  <c r="BY12" i="2"/>
  <c r="BZ12" i="2"/>
  <c r="CA12" i="2"/>
  <c r="CB12" i="2"/>
  <c r="CC12" i="2"/>
  <c r="CD12" i="2"/>
  <c r="CE12" i="2"/>
  <c r="CF12" i="2"/>
  <c r="CG12" i="2"/>
  <c r="CH12" i="2"/>
  <c r="CI12" i="2"/>
  <c r="CJ12" i="2"/>
  <c r="CK12" i="2"/>
  <c r="CL12" i="2"/>
  <c r="CM12" i="2"/>
  <c r="CN12" i="2"/>
  <c r="CO12" i="2"/>
  <c r="CP12" i="2"/>
  <c r="CQ12" i="2"/>
  <c r="CR12" i="2"/>
  <c r="CS12" i="2"/>
  <c r="CT12" i="2"/>
  <c r="CU12" i="2"/>
  <c r="CV12" i="2"/>
  <c r="CW12" i="2"/>
  <c r="CX12" i="2"/>
  <c r="CY12" i="2"/>
  <c r="CZ12" i="2"/>
  <c r="DA12" i="2"/>
  <c r="DB12" i="2"/>
  <c r="DC12" i="2"/>
  <c r="DD12" i="2"/>
  <c r="DE12" i="2"/>
  <c r="DF12" i="2"/>
  <c r="DG12" i="2"/>
  <c r="DH12" i="2"/>
  <c r="DI12" i="2"/>
  <c r="DJ12" i="2"/>
  <c r="DK12" i="2"/>
  <c r="DL12" i="2"/>
  <c r="DM12" i="2"/>
  <c r="DN12" i="2"/>
  <c r="DO12" i="2"/>
  <c r="DP12" i="2"/>
  <c r="DQ12" i="2"/>
  <c r="DR12" i="2"/>
  <c r="DS12" i="2"/>
  <c r="DT12" i="2"/>
  <c r="DU12" i="2"/>
  <c r="DV12" i="2"/>
  <c r="DW12" i="2"/>
  <c r="DX12" i="2"/>
  <c r="DY12" i="2"/>
  <c r="DZ12" i="2"/>
  <c r="EA12" i="2"/>
  <c r="EB12" i="2"/>
  <c r="EC12" i="2"/>
  <c r="ED12" i="2"/>
  <c r="EE12" i="2"/>
  <c r="EF12" i="2"/>
  <c r="EG12" i="2"/>
  <c r="EH12" i="2"/>
  <c r="EI12" i="2"/>
  <c r="EJ12" i="2"/>
  <c r="EK12" i="2"/>
  <c r="EL12" i="2"/>
  <c r="EM12" i="2"/>
  <c r="EN12" i="2"/>
  <c r="EO12" i="2"/>
  <c r="EP12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BD13" i="2"/>
  <c r="BE13" i="2"/>
  <c r="BF13" i="2"/>
  <c r="BG13" i="2"/>
  <c r="BH13" i="2"/>
  <c r="BI13" i="2"/>
  <c r="BJ13" i="2"/>
  <c r="BK13" i="2"/>
  <c r="BL13" i="2"/>
  <c r="BM13" i="2"/>
  <c r="BN13" i="2"/>
  <c r="BO13" i="2"/>
  <c r="BP13" i="2"/>
  <c r="BQ13" i="2"/>
  <c r="BR13" i="2"/>
  <c r="BS13" i="2"/>
  <c r="BT13" i="2"/>
  <c r="BU13" i="2"/>
  <c r="BV13" i="2"/>
  <c r="BW13" i="2"/>
  <c r="BX13" i="2"/>
  <c r="BY13" i="2"/>
  <c r="BZ13" i="2"/>
  <c r="CA13" i="2"/>
  <c r="CB13" i="2"/>
  <c r="CC13" i="2"/>
  <c r="CD13" i="2"/>
  <c r="CE13" i="2"/>
  <c r="CF13" i="2"/>
  <c r="CG13" i="2"/>
  <c r="CH13" i="2"/>
  <c r="CI13" i="2"/>
  <c r="CJ13" i="2"/>
  <c r="CK13" i="2"/>
  <c r="CL13" i="2"/>
  <c r="CM13" i="2"/>
  <c r="CN13" i="2"/>
  <c r="CO13" i="2"/>
  <c r="CP13" i="2"/>
  <c r="CQ13" i="2"/>
  <c r="CR13" i="2"/>
  <c r="CS13" i="2"/>
  <c r="CT13" i="2"/>
  <c r="CU13" i="2"/>
  <c r="CV13" i="2"/>
  <c r="CW13" i="2"/>
  <c r="CX13" i="2"/>
  <c r="CY13" i="2"/>
  <c r="CZ13" i="2"/>
  <c r="DA13" i="2"/>
  <c r="DB13" i="2"/>
  <c r="DC13" i="2"/>
  <c r="DD13" i="2"/>
  <c r="DE13" i="2"/>
  <c r="DF13" i="2"/>
  <c r="DG13" i="2"/>
  <c r="DH13" i="2"/>
  <c r="DI13" i="2"/>
  <c r="DJ13" i="2"/>
  <c r="DK13" i="2"/>
  <c r="DL13" i="2"/>
  <c r="DM13" i="2"/>
  <c r="DN13" i="2"/>
  <c r="DO13" i="2"/>
  <c r="DP13" i="2"/>
  <c r="DQ13" i="2"/>
  <c r="DR13" i="2"/>
  <c r="DS13" i="2"/>
  <c r="DT13" i="2"/>
  <c r="DU13" i="2"/>
  <c r="DV13" i="2"/>
  <c r="DW13" i="2"/>
  <c r="DX13" i="2"/>
  <c r="DY13" i="2"/>
  <c r="DZ13" i="2"/>
  <c r="EA13" i="2"/>
  <c r="EB13" i="2"/>
  <c r="EC13" i="2"/>
  <c r="ED13" i="2"/>
  <c r="EE13" i="2"/>
  <c r="EF13" i="2"/>
  <c r="EG13" i="2"/>
  <c r="EH13" i="2"/>
  <c r="EI13" i="2"/>
  <c r="EJ13" i="2"/>
  <c r="EK13" i="2"/>
  <c r="EL13" i="2"/>
  <c r="EM13" i="2"/>
  <c r="EN13" i="2"/>
  <c r="EO13" i="2"/>
  <c r="EP13" i="2"/>
  <c r="AB14" i="2"/>
  <c r="AC14" i="2"/>
  <c r="AD14" i="2"/>
  <c r="AE14" i="2"/>
  <c r="AF14" i="2"/>
  <c r="AG14" i="2"/>
  <c r="AH14" i="2"/>
  <c r="AI14" i="2"/>
  <c r="AJ14" i="2"/>
  <c r="AK14" i="2"/>
  <c r="AL14" i="2"/>
  <c r="AM14" i="2"/>
  <c r="AN14" i="2"/>
  <c r="AO14" i="2"/>
  <c r="AP14" i="2"/>
  <c r="AQ14" i="2"/>
  <c r="AR14" i="2"/>
  <c r="AS14" i="2"/>
  <c r="AT14" i="2"/>
  <c r="AU14" i="2"/>
  <c r="AV14" i="2"/>
  <c r="AW14" i="2"/>
  <c r="AX14" i="2"/>
  <c r="AY14" i="2"/>
  <c r="AZ14" i="2"/>
  <c r="BA14" i="2"/>
  <c r="BB14" i="2"/>
  <c r="BC14" i="2"/>
  <c r="BD14" i="2"/>
  <c r="BE14" i="2"/>
  <c r="BF14" i="2"/>
  <c r="BG14" i="2"/>
  <c r="BH14" i="2"/>
  <c r="BI14" i="2"/>
  <c r="BJ14" i="2"/>
  <c r="BK14" i="2"/>
  <c r="BL14" i="2"/>
  <c r="BM14" i="2"/>
  <c r="BN14" i="2"/>
  <c r="BO14" i="2"/>
  <c r="BP14" i="2"/>
  <c r="BQ14" i="2"/>
  <c r="BR14" i="2"/>
  <c r="BS14" i="2"/>
  <c r="BT14" i="2"/>
  <c r="BU14" i="2"/>
  <c r="BV14" i="2"/>
  <c r="BW14" i="2"/>
  <c r="BX14" i="2"/>
  <c r="BY14" i="2"/>
  <c r="BZ14" i="2"/>
  <c r="CA14" i="2"/>
  <c r="CB14" i="2"/>
  <c r="CC14" i="2"/>
  <c r="CD14" i="2"/>
  <c r="CE14" i="2"/>
  <c r="CF14" i="2"/>
  <c r="CG14" i="2"/>
  <c r="CH14" i="2"/>
  <c r="CI14" i="2"/>
  <c r="CJ14" i="2"/>
  <c r="CK14" i="2"/>
  <c r="CL14" i="2"/>
  <c r="CM14" i="2"/>
  <c r="CN14" i="2"/>
  <c r="CO14" i="2"/>
  <c r="CP14" i="2"/>
  <c r="CQ14" i="2"/>
  <c r="CR14" i="2"/>
  <c r="CS14" i="2"/>
  <c r="CT14" i="2"/>
  <c r="CU14" i="2"/>
  <c r="CV14" i="2"/>
  <c r="CW14" i="2"/>
  <c r="CX14" i="2"/>
  <c r="CY14" i="2"/>
  <c r="CZ14" i="2"/>
  <c r="DA14" i="2"/>
  <c r="DB14" i="2"/>
  <c r="DC14" i="2"/>
  <c r="DD14" i="2"/>
  <c r="DE14" i="2"/>
  <c r="DF14" i="2"/>
  <c r="DG14" i="2"/>
  <c r="DH14" i="2"/>
  <c r="DI14" i="2"/>
  <c r="DJ14" i="2"/>
  <c r="DK14" i="2"/>
  <c r="DL14" i="2"/>
  <c r="DM14" i="2"/>
  <c r="DN14" i="2"/>
  <c r="DO14" i="2"/>
  <c r="DP14" i="2"/>
  <c r="DQ14" i="2"/>
  <c r="DR14" i="2"/>
  <c r="DS14" i="2"/>
  <c r="DT14" i="2"/>
  <c r="DU14" i="2"/>
  <c r="DV14" i="2"/>
  <c r="DW14" i="2"/>
  <c r="DX14" i="2"/>
  <c r="DY14" i="2"/>
  <c r="DZ14" i="2"/>
  <c r="EA14" i="2"/>
  <c r="EB14" i="2"/>
  <c r="EC14" i="2"/>
  <c r="ED14" i="2"/>
  <c r="EE14" i="2"/>
  <c r="EF14" i="2"/>
  <c r="EG14" i="2"/>
  <c r="EH14" i="2"/>
  <c r="EI14" i="2"/>
  <c r="EJ14" i="2"/>
  <c r="EK14" i="2"/>
  <c r="EL14" i="2"/>
  <c r="EM14" i="2"/>
  <c r="EN14" i="2"/>
  <c r="EO14" i="2"/>
  <c r="EP14" i="2"/>
  <c r="B13" i="2"/>
  <c r="B14" i="2"/>
  <c r="B12" i="2"/>
  <c r="B6" i="2"/>
  <c r="B7" i="2"/>
  <c r="B8" i="2"/>
  <c r="B9" i="2"/>
  <c r="B10" i="2"/>
  <c r="B11" i="2"/>
  <c r="U7" i="3"/>
  <c r="V7" i="3"/>
  <c r="AA6" i="2" s="1"/>
  <c r="U8" i="3"/>
  <c r="V8" i="3"/>
  <c r="AA7" i="2" s="1"/>
  <c r="U9" i="3"/>
  <c r="V9" i="3"/>
  <c r="AA8" i="2" s="1"/>
  <c r="U10" i="3"/>
  <c r="V10" i="3"/>
  <c r="AA9" i="2" s="1"/>
  <c r="U11" i="3"/>
  <c r="V11" i="3"/>
  <c r="AA10" i="2" s="1"/>
  <c r="U12" i="3"/>
  <c r="V12" i="3"/>
  <c r="AA11" i="2" s="1"/>
  <c r="U13" i="3"/>
  <c r="V13" i="3"/>
  <c r="AA12" i="2" s="1"/>
  <c r="U14" i="3"/>
  <c r="V14" i="3"/>
  <c r="AA13" i="2" s="1"/>
  <c r="U15" i="3"/>
  <c r="V15" i="3"/>
  <c r="AA14" i="2" s="1"/>
  <c r="A18" i="3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G4" i="1" l="1"/>
  <c r="B4" i="2"/>
  <c r="U5" i="3"/>
  <c r="H4" i="1"/>
  <c r="M9" i="5"/>
  <c r="O9" i="5" s="1"/>
  <c r="M8" i="5"/>
  <c r="O8" i="5" s="1"/>
  <c r="M7" i="5"/>
  <c r="O7" i="5" s="1"/>
  <c r="M3" i="5"/>
  <c r="O3" i="5" s="1"/>
  <c r="M2" i="5"/>
  <c r="O2" i="5" s="1"/>
  <c r="K6" i="5" l="1"/>
  <c r="I36" i="1" l="1"/>
  <c r="N7" i="1" l="1"/>
  <c r="B11" i="5" s="1"/>
  <c r="F15" i="1"/>
  <c r="V2" i="3"/>
  <c r="D16" i="3" s="1"/>
  <c r="V3" i="3"/>
  <c r="W1" i="3"/>
  <c r="W3" i="3" s="1"/>
  <c r="AA3" i="2"/>
  <c r="AB1" i="2"/>
  <c r="AC1" i="2" s="1"/>
  <c r="AD1" i="2" s="1"/>
  <c r="A12" i="5"/>
  <c r="A13" i="5" s="1"/>
  <c r="B17" i="2"/>
  <c r="B44" i="2"/>
  <c r="Y47" i="4"/>
  <c r="Y40" i="4"/>
  <c r="Y21" i="4"/>
  <c r="Y16" i="4"/>
  <c r="Y10" i="4"/>
  <c r="Y7" i="4"/>
  <c r="AA3" i="4"/>
  <c r="AA123" i="4" s="1"/>
  <c r="AA48" i="4" s="1"/>
  <c r="AA98" i="4" s="1"/>
  <c r="AA59" i="4"/>
  <c r="AA58" i="4"/>
  <c r="EP59" i="4"/>
  <c r="EP58" i="4" s="1"/>
  <c r="EO59" i="4"/>
  <c r="EO58" i="4"/>
  <c r="EN59" i="4"/>
  <c r="EN58" i="4" s="1"/>
  <c r="EM59" i="4"/>
  <c r="EM58" i="4"/>
  <c r="EL59" i="4"/>
  <c r="EL58" i="4" s="1"/>
  <c r="EK59" i="4"/>
  <c r="EK58" i="4" s="1"/>
  <c r="EJ59" i="4"/>
  <c r="EJ58" i="4" s="1"/>
  <c r="EI59" i="4"/>
  <c r="EI58" i="4"/>
  <c r="EH59" i="4"/>
  <c r="EH58" i="4" s="1"/>
  <c r="EG59" i="4"/>
  <c r="EG58" i="4"/>
  <c r="EF59" i="4"/>
  <c r="EF58" i="4" s="1"/>
  <c r="EE59" i="4"/>
  <c r="EE58" i="4"/>
  <c r="ED59" i="4"/>
  <c r="ED58" i="4" s="1"/>
  <c r="EC59" i="4"/>
  <c r="EC58" i="4" s="1"/>
  <c r="EB59" i="4"/>
  <c r="EB58" i="4"/>
  <c r="EA59" i="4"/>
  <c r="EA58" i="4" s="1"/>
  <c r="DZ59" i="4"/>
  <c r="DZ58" i="4" s="1"/>
  <c r="DY59" i="4"/>
  <c r="DY58" i="4" s="1"/>
  <c r="DX59" i="4"/>
  <c r="DX58" i="4" s="1"/>
  <c r="DW59" i="4"/>
  <c r="DW58" i="4"/>
  <c r="DV59" i="4"/>
  <c r="DV58" i="4" s="1"/>
  <c r="DU59" i="4"/>
  <c r="DU58" i="4" s="1"/>
  <c r="DT59" i="4"/>
  <c r="DT58" i="4" s="1"/>
  <c r="DS59" i="4"/>
  <c r="DS58" i="4" s="1"/>
  <c r="DR59" i="4"/>
  <c r="DR58" i="4"/>
  <c r="DQ59" i="4"/>
  <c r="DQ58" i="4" s="1"/>
  <c r="DP59" i="4"/>
  <c r="DP58" i="4"/>
  <c r="DO59" i="4"/>
  <c r="DO58" i="4"/>
  <c r="DN59" i="4"/>
  <c r="DN58" i="4" s="1"/>
  <c r="DM59" i="4"/>
  <c r="DM58" i="4" s="1"/>
  <c r="DL59" i="4"/>
  <c r="DL58" i="4" s="1"/>
  <c r="DK59" i="4"/>
  <c r="DK58" i="4" s="1"/>
  <c r="DJ59" i="4"/>
  <c r="DJ58" i="4" s="1"/>
  <c r="DI59" i="4"/>
  <c r="DI58" i="4" s="1"/>
  <c r="DH59" i="4"/>
  <c r="DH58" i="4"/>
  <c r="DG59" i="4"/>
  <c r="DG58" i="4"/>
  <c r="DF59" i="4"/>
  <c r="DF58" i="4" s="1"/>
  <c r="DE59" i="4"/>
  <c r="DE58" i="4"/>
  <c r="DD59" i="4"/>
  <c r="DD58" i="4" s="1"/>
  <c r="DC59" i="4"/>
  <c r="DC58" i="4" s="1"/>
  <c r="DB59" i="4"/>
  <c r="DB58" i="4" s="1"/>
  <c r="DA59" i="4"/>
  <c r="DA58" i="4"/>
  <c r="CZ59" i="4"/>
  <c r="CZ58" i="4" s="1"/>
  <c r="CY59" i="4"/>
  <c r="CY58" i="4"/>
  <c r="CX59" i="4"/>
  <c r="CX58" i="4" s="1"/>
  <c r="CW59" i="4"/>
  <c r="CW58" i="4"/>
  <c r="CV59" i="4"/>
  <c r="CV58" i="4" s="1"/>
  <c r="CU59" i="4"/>
  <c r="CU58" i="4" s="1"/>
  <c r="CT59" i="4"/>
  <c r="CT58" i="4" s="1"/>
  <c r="CS59" i="4"/>
  <c r="CS58" i="4"/>
  <c r="CR59" i="4"/>
  <c r="CR58" i="4" s="1"/>
  <c r="CQ59" i="4"/>
  <c r="CQ58" i="4"/>
  <c r="CP59" i="4"/>
  <c r="CP58" i="4" s="1"/>
  <c r="CO59" i="4"/>
  <c r="CO58" i="4"/>
  <c r="CN59" i="4"/>
  <c r="CN58" i="4" s="1"/>
  <c r="CM59" i="4"/>
  <c r="CM58" i="4" s="1"/>
  <c r="CL59" i="4"/>
  <c r="CL58" i="4" s="1"/>
  <c r="CK59" i="4"/>
  <c r="CK58" i="4"/>
  <c r="CJ59" i="4"/>
  <c r="CJ58" i="4" s="1"/>
  <c r="CI59" i="4"/>
  <c r="CI58" i="4"/>
  <c r="CH59" i="4"/>
  <c r="CH58" i="4" s="1"/>
  <c r="CG59" i="4"/>
  <c r="CG58" i="4"/>
  <c r="CF59" i="4"/>
  <c r="CF58" i="4" s="1"/>
  <c r="CE59" i="4"/>
  <c r="CE58" i="4" s="1"/>
  <c r="CD59" i="4"/>
  <c r="CD58" i="4" s="1"/>
  <c r="CC59" i="4"/>
  <c r="CC58" i="4"/>
  <c r="CB59" i="4"/>
  <c r="CB58" i="4" s="1"/>
  <c r="CA59" i="4"/>
  <c r="CA58" i="4" s="1"/>
  <c r="BZ59" i="4"/>
  <c r="BZ58" i="4" s="1"/>
  <c r="BY59" i="4"/>
  <c r="BY58" i="4"/>
  <c r="BX59" i="4"/>
  <c r="BX58" i="4"/>
  <c r="BW59" i="4"/>
  <c r="BW58" i="4" s="1"/>
  <c r="BV59" i="4"/>
  <c r="BV58" i="4" s="1"/>
  <c r="BU59" i="4"/>
  <c r="BU58" i="4"/>
  <c r="BT59" i="4"/>
  <c r="BT58" i="4"/>
  <c r="BS59" i="4"/>
  <c r="BS58" i="4"/>
  <c r="BR59" i="4"/>
  <c r="BR58" i="4" s="1"/>
  <c r="BQ59" i="4"/>
  <c r="BQ58" i="4"/>
  <c r="BP59" i="4"/>
  <c r="BP58" i="4"/>
  <c r="BO59" i="4"/>
  <c r="BO58" i="4"/>
  <c r="BN59" i="4"/>
  <c r="BN58" i="4" s="1"/>
  <c r="BM59" i="4"/>
  <c r="BM58" i="4" s="1"/>
  <c r="BL59" i="4"/>
  <c r="BL58" i="4"/>
  <c r="BK59" i="4"/>
  <c r="BK58" i="4"/>
  <c r="BJ59" i="4"/>
  <c r="BJ58" i="4" s="1"/>
  <c r="BI59" i="4"/>
  <c r="BI58" i="4" s="1"/>
  <c r="BH59" i="4"/>
  <c r="BH58" i="4" s="1"/>
  <c r="BG59" i="4"/>
  <c r="BG58" i="4"/>
  <c r="BF59" i="4"/>
  <c r="BF58" i="4" s="1"/>
  <c r="BE59" i="4"/>
  <c r="BE58" i="4"/>
  <c r="BD59" i="4"/>
  <c r="BD58" i="4" s="1"/>
  <c r="BC59" i="4"/>
  <c r="BC58" i="4" s="1"/>
  <c r="BB59" i="4"/>
  <c r="BB58" i="4"/>
  <c r="BA59" i="4"/>
  <c r="BA58" i="4"/>
  <c r="AZ59" i="4"/>
  <c r="AZ58" i="4"/>
  <c r="AY59" i="4"/>
  <c r="AY58" i="4" s="1"/>
  <c r="AX59" i="4"/>
  <c r="AX58" i="4"/>
  <c r="AW59" i="4"/>
  <c r="AW58" i="4"/>
  <c r="AV59" i="4"/>
  <c r="AV58" i="4"/>
  <c r="AU59" i="4"/>
  <c r="AU58" i="4"/>
  <c r="AT59" i="4"/>
  <c r="AT58" i="4"/>
  <c r="AS59" i="4"/>
  <c r="AS58" i="4"/>
  <c r="AR59" i="4"/>
  <c r="AR58" i="4" s="1"/>
  <c r="AQ59" i="4"/>
  <c r="AQ58" i="4" s="1"/>
  <c r="AP59" i="4"/>
  <c r="AP58" i="4"/>
  <c r="AO59" i="4"/>
  <c r="AO58" i="4"/>
  <c r="AN59" i="4"/>
  <c r="AN58" i="4"/>
  <c r="AM59" i="4"/>
  <c r="AM58" i="4" s="1"/>
  <c r="AL59" i="4"/>
  <c r="AL58" i="4"/>
  <c r="AK59" i="4"/>
  <c r="AK58" i="4"/>
  <c r="AJ59" i="4"/>
  <c r="AJ58" i="4"/>
  <c r="AI59" i="4"/>
  <c r="AI58" i="4"/>
  <c r="AH59" i="4"/>
  <c r="AH58" i="4"/>
  <c r="AG59" i="4"/>
  <c r="AG58" i="4"/>
  <c r="AF59" i="4"/>
  <c r="AF58" i="4" s="1"/>
  <c r="AE59" i="4"/>
  <c r="AE58" i="4" s="1"/>
  <c r="AD59" i="4"/>
  <c r="AD58" i="4"/>
  <c r="AC59" i="4"/>
  <c r="AC58" i="4"/>
  <c r="AB59" i="4"/>
  <c r="AB58" i="4"/>
  <c r="A103" i="4"/>
  <c r="A102" i="4"/>
  <c r="A101" i="4"/>
  <c r="A99" i="4"/>
  <c r="A98" i="4"/>
  <c r="A97" i="4"/>
  <c r="A95" i="4"/>
  <c r="A94" i="4"/>
  <c r="A93" i="4"/>
  <c r="A92" i="4"/>
  <c r="A91" i="4"/>
  <c r="A90" i="4"/>
  <c r="A88" i="4"/>
  <c r="A87" i="4"/>
  <c r="A86" i="4"/>
  <c r="A85" i="4"/>
  <c r="A84" i="4"/>
  <c r="A83" i="4"/>
  <c r="A82" i="4"/>
  <c r="A81" i="4"/>
  <c r="A80" i="4"/>
  <c r="A79" i="4"/>
  <c r="A78" i="4"/>
  <c r="A77" i="4"/>
  <c r="A76" i="4"/>
  <c r="A75" i="4"/>
  <c r="A74" i="4"/>
  <c r="A73" i="4"/>
  <c r="A72" i="4"/>
  <c r="A70" i="4"/>
  <c r="A69" i="4"/>
  <c r="A68" i="4"/>
  <c r="A67" i="4"/>
  <c r="A65" i="4"/>
  <c r="A64" i="4"/>
  <c r="A63" i="4"/>
  <c r="A62" i="4"/>
  <c r="A61" i="4"/>
  <c r="A59" i="4"/>
  <c r="A58" i="4"/>
  <c r="A56" i="4"/>
  <c r="AA53" i="4"/>
  <c r="X53" i="4"/>
  <c r="X52" i="4"/>
  <c r="AA30" i="4"/>
  <c r="AA12" i="4"/>
  <c r="AA5" i="4"/>
  <c r="AA4" i="4"/>
  <c r="AA108" i="4"/>
  <c r="AB3" i="2" l="1"/>
  <c r="AB30" i="2"/>
  <c r="AB35" i="2"/>
  <c r="AB26" i="2"/>
  <c r="AB32" i="2"/>
  <c r="AB27" i="2"/>
  <c r="AB36" i="2"/>
  <c r="AB33" i="2"/>
  <c r="AB34" i="2"/>
  <c r="AB37" i="2"/>
  <c r="AB38" i="2"/>
  <c r="AB28" i="2"/>
  <c r="AB31" i="2"/>
  <c r="AB25" i="2"/>
  <c r="AB29" i="2"/>
  <c r="AB24" i="2"/>
  <c r="V42" i="3"/>
  <c r="V48" i="3"/>
  <c r="V43" i="3"/>
  <c r="V49" i="3"/>
  <c r="V44" i="3"/>
  <c r="V52" i="3"/>
  <c r="V45" i="3"/>
  <c r="V46" i="3"/>
  <c r="V47" i="3"/>
  <c r="V41" i="3"/>
  <c r="V50" i="3"/>
  <c r="V51" i="3"/>
  <c r="AA33" i="2"/>
  <c r="AA38" i="2"/>
  <c r="AA32" i="2"/>
  <c r="AA28" i="2"/>
  <c r="AA37" i="2"/>
  <c r="AA27" i="2"/>
  <c r="AA36" i="2"/>
  <c r="AA35" i="2"/>
  <c r="AA34" i="2"/>
  <c r="AA30" i="2"/>
  <c r="AA26" i="2"/>
  <c r="AA29" i="2"/>
  <c r="AA25" i="2"/>
  <c r="AA31" i="2"/>
  <c r="AA24" i="2"/>
  <c r="I4" i="1"/>
  <c r="D11" i="1"/>
  <c r="D9" i="1" s="1"/>
  <c r="D8" i="1" s="1"/>
  <c r="S5" i="1" s="1"/>
  <c r="G13" i="5"/>
  <c r="AA13" i="4"/>
  <c r="AA31" i="4"/>
  <c r="AA41" i="4"/>
  <c r="AA19" i="4"/>
  <c r="AA23" i="4"/>
  <c r="AA35" i="4"/>
  <c r="AA34" i="4"/>
  <c r="AA36" i="4"/>
  <c r="AA25" i="4"/>
  <c r="AA38" i="4"/>
  <c r="AA33" i="4"/>
  <c r="AA24" i="4"/>
  <c r="AA26" i="4"/>
  <c r="AA49" i="4"/>
  <c r="AA32" i="4"/>
  <c r="AA27" i="4"/>
  <c r="AA28" i="4"/>
  <c r="AA22" i="4"/>
  <c r="AA14" i="4"/>
  <c r="AA18" i="4"/>
  <c r="AA29" i="4"/>
  <c r="G11" i="5"/>
  <c r="DM91" i="4"/>
  <c r="DU91" i="4"/>
  <c r="CJ91" i="4"/>
  <c r="CR91" i="4"/>
  <c r="CZ91" i="4"/>
  <c r="DH91" i="4"/>
  <c r="DP91" i="4"/>
  <c r="EH91" i="4"/>
  <c r="BC91" i="4"/>
  <c r="BH91" i="4"/>
  <c r="BM91" i="4"/>
  <c r="CE91" i="4"/>
  <c r="DC91" i="4"/>
  <c r="DK91" i="4"/>
  <c r="DX91" i="4"/>
  <c r="EC91" i="4"/>
  <c r="EK91" i="4"/>
  <c r="AA45" i="4"/>
  <c r="EN95" i="4" s="1"/>
  <c r="AJ91" i="4"/>
  <c r="AV91" i="4"/>
  <c r="BP91" i="4"/>
  <c r="BU91" i="4"/>
  <c r="AA43" i="4"/>
  <c r="I15" i="1"/>
  <c r="BS91" i="4"/>
  <c r="BX91" i="4"/>
  <c r="CC91" i="4"/>
  <c r="CK91" i="4"/>
  <c r="CS91" i="4"/>
  <c r="AA118" i="4"/>
  <c r="AA120" i="4" s="1"/>
  <c r="AA121" i="4" s="1"/>
  <c r="BN91" i="4"/>
  <c r="DI91" i="4"/>
  <c r="DQ91" i="4"/>
  <c r="EL91" i="4"/>
  <c r="AF91" i="4"/>
  <c r="AR91" i="4"/>
  <c r="BD91" i="4"/>
  <c r="BI91" i="4"/>
  <c r="CN91" i="4"/>
  <c r="CV91" i="4"/>
  <c r="DD91" i="4"/>
  <c r="DL91" i="4"/>
  <c r="DT91" i="4"/>
  <c r="DY91" i="4"/>
  <c r="ED91" i="4"/>
  <c r="G12" i="5"/>
  <c r="N15" i="1"/>
  <c r="AW91" i="4"/>
  <c r="BV91" i="4"/>
  <c r="CI91" i="4"/>
  <c r="CQ91" i="4"/>
  <c r="CY91" i="4"/>
  <c r="DG91" i="4"/>
  <c r="DO91" i="4"/>
  <c r="EG91" i="4"/>
  <c r="C11" i="5"/>
  <c r="W2" i="3"/>
  <c r="X2" i="3" s="1"/>
  <c r="Y2" i="3" s="1"/>
  <c r="Z2" i="3" s="1"/>
  <c r="AA2" i="3" s="1"/>
  <c r="AB2" i="3" s="1"/>
  <c r="AC2" i="3" s="1"/>
  <c r="AA2" i="2"/>
  <c r="X1" i="3"/>
  <c r="H15" i="1"/>
  <c r="AA75" i="4"/>
  <c r="AA79" i="4"/>
  <c r="AA83" i="4"/>
  <c r="AA87" i="4"/>
  <c r="AA73" i="4"/>
  <c r="AA77" i="4"/>
  <c r="AA81" i="4"/>
  <c r="AA85" i="4"/>
  <c r="AE1" i="2"/>
  <c r="AD3" i="2"/>
  <c r="EO91" i="4"/>
  <c r="AA78" i="4"/>
  <c r="AA84" i="4"/>
  <c r="AA76" i="4"/>
  <c r="EN91" i="4"/>
  <c r="AA99" i="4"/>
  <c r="AA97" i="4" s="1"/>
  <c r="AA91" i="4"/>
  <c r="AA82" i="4"/>
  <c r="AA74" i="4"/>
  <c r="AA42" i="4"/>
  <c r="AA17" i="4"/>
  <c r="AA37" i="4"/>
  <c r="AA44" i="4"/>
  <c r="AA11" i="4"/>
  <c r="AB3" i="4"/>
  <c r="A14" i="5"/>
  <c r="AC3" i="2"/>
  <c r="C7" i="5"/>
  <c r="V5" i="3" l="1"/>
  <c r="AA4" i="2" s="1"/>
  <c r="AD26" i="2"/>
  <c r="AD27" i="2"/>
  <c r="AD33" i="2"/>
  <c r="AD35" i="2"/>
  <c r="AD37" i="2"/>
  <c r="AD28" i="2"/>
  <c r="AD30" i="2"/>
  <c r="AD34" i="2"/>
  <c r="AD32" i="2"/>
  <c r="AD36" i="2"/>
  <c r="AD38" i="2"/>
  <c r="AD31" i="2"/>
  <c r="AD25" i="2"/>
  <c r="AD29" i="2"/>
  <c r="AD24" i="2"/>
  <c r="AC26" i="2"/>
  <c r="AC30" i="2"/>
  <c r="AC34" i="2"/>
  <c r="AC37" i="2"/>
  <c r="AC38" i="2"/>
  <c r="AC35" i="2"/>
  <c r="AC32" i="2"/>
  <c r="AC27" i="2"/>
  <c r="AC36" i="2"/>
  <c r="AC28" i="2"/>
  <c r="AC33" i="2"/>
  <c r="AC31" i="2"/>
  <c r="AC25" i="2"/>
  <c r="AC29" i="2"/>
  <c r="AC24" i="2"/>
  <c r="AA39" i="2"/>
  <c r="W5" i="3"/>
  <c r="AB4" i="2" s="1"/>
  <c r="D20" i="1"/>
  <c r="D11" i="5"/>
  <c r="F11" i="5" s="1"/>
  <c r="B12" i="5" s="1"/>
  <c r="AA80" i="4"/>
  <c r="AA88" i="4"/>
  <c r="EP91" i="4"/>
  <c r="EE91" i="4"/>
  <c r="BT91" i="4"/>
  <c r="AI91" i="4"/>
  <c r="AD91" i="4"/>
  <c r="DR91" i="4"/>
  <c r="CW91" i="4"/>
  <c r="BB91" i="4"/>
  <c r="DW91" i="4"/>
  <c r="CT91" i="4"/>
  <c r="CG91" i="4"/>
  <c r="BG91" i="4"/>
  <c r="AM91" i="4"/>
  <c r="EJ91" i="4"/>
  <c r="BY91" i="4"/>
  <c r="BA91" i="4"/>
  <c r="AQ91" i="4"/>
  <c r="AS91" i="4"/>
  <c r="DV91" i="4"/>
  <c r="CL91" i="4"/>
  <c r="BL91" i="4"/>
  <c r="BF91" i="4"/>
  <c r="AH91" i="4"/>
  <c r="AC91" i="4"/>
  <c r="DB91" i="4"/>
  <c r="DN91" i="4"/>
  <c r="DF91" i="4"/>
  <c r="AL91" i="4"/>
  <c r="AK91" i="4"/>
  <c r="EB91" i="4"/>
  <c r="CD91" i="4"/>
  <c r="AZ91" i="4"/>
  <c r="AU91" i="4"/>
  <c r="AP91" i="4"/>
  <c r="CO91" i="4"/>
  <c r="AN91" i="4"/>
  <c r="CX91" i="4"/>
  <c r="BW91" i="4"/>
  <c r="BK91" i="4"/>
  <c r="BE91" i="4"/>
  <c r="AG91" i="4"/>
  <c r="AB91" i="4"/>
  <c r="AY91" i="4"/>
  <c r="EF91" i="4"/>
  <c r="EA91" i="4"/>
  <c r="DE91" i="4"/>
  <c r="CB91" i="4"/>
  <c r="CP91" i="4"/>
  <c r="BJ91" i="4"/>
  <c r="AT91" i="4"/>
  <c r="AO91" i="4"/>
  <c r="DJ91" i="4"/>
  <c r="AE91" i="4"/>
  <c r="EM91" i="4"/>
  <c r="CH91" i="4"/>
  <c r="BO91" i="4"/>
  <c r="AX91" i="4"/>
  <c r="CF91" i="4"/>
  <c r="EI91" i="4"/>
  <c r="DS91" i="4"/>
  <c r="CU91" i="4"/>
  <c r="BR91" i="4"/>
  <c r="AA86" i="4"/>
  <c r="BQ91" i="4"/>
  <c r="CA91" i="4"/>
  <c r="DA91" i="4"/>
  <c r="BZ91" i="4"/>
  <c r="CM91" i="4"/>
  <c r="DZ91" i="4"/>
  <c r="AC2" i="2"/>
  <c r="AB2" i="2"/>
  <c r="EL95" i="4"/>
  <c r="AA95" i="4"/>
  <c r="EP93" i="4"/>
  <c r="AA93" i="4"/>
  <c r="EB93" i="4"/>
  <c r="DW93" i="4"/>
  <c r="BL93" i="4"/>
  <c r="BG93" i="4"/>
  <c r="BB93" i="4"/>
  <c r="AP93" i="4"/>
  <c r="AD93" i="4"/>
  <c r="CC93" i="4"/>
  <c r="BF93" i="4"/>
  <c r="AT93" i="4"/>
  <c r="BW93" i="4"/>
  <c r="BJ93" i="4"/>
  <c r="AN93" i="4"/>
  <c r="CL93" i="4"/>
  <c r="AU93" i="4"/>
  <c r="EG93" i="4"/>
  <c r="DO93" i="4"/>
  <c r="DG93" i="4"/>
  <c r="CY93" i="4"/>
  <c r="CQ93" i="4"/>
  <c r="CI93" i="4"/>
  <c r="BV93" i="4"/>
  <c r="BQ93" i="4"/>
  <c r="AW93" i="4"/>
  <c r="AK93" i="4"/>
  <c r="DE93" i="4"/>
  <c r="CO93" i="4"/>
  <c r="AZ93" i="4"/>
  <c r="DR93" i="4"/>
  <c r="ED93" i="4"/>
  <c r="DY93" i="4"/>
  <c r="DT93" i="4"/>
  <c r="DL93" i="4"/>
  <c r="DD93" i="4"/>
  <c r="CV93" i="4"/>
  <c r="CN93" i="4"/>
  <c r="CF93" i="4"/>
  <c r="CA93" i="4"/>
  <c r="BI93" i="4"/>
  <c r="BD93" i="4"/>
  <c r="AR93" i="4"/>
  <c r="AF93" i="4"/>
  <c r="BX93" i="4"/>
  <c r="DZ93" i="4"/>
  <c r="AS93" i="4"/>
  <c r="EJ93" i="4"/>
  <c r="EL93" i="4"/>
  <c r="DQ93" i="4"/>
  <c r="DI93" i="4"/>
  <c r="BN93" i="4"/>
  <c r="AY93" i="4"/>
  <c r="AM93" i="4"/>
  <c r="AH93" i="4"/>
  <c r="DU93" i="4"/>
  <c r="CG93" i="4"/>
  <c r="EI93" i="4"/>
  <c r="DA93" i="4"/>
  <c r="CS93" i="4"/>
  <c r="CK93" i="4"/>
  <c r="BS93" i="4"/>
  <c r="EM93" i="4"/>
  <c r="DJ93" i="4"/>
  <c r="CT93" i="4"/>
  <c r="CD93" i="4"/>
  <c r="BO93" i="4"/>
  <c r="EO93" i="4"/>
  <c r="EF93" i="4"/>
  <c r="EA93" i="4"/>
  <c r="DV93" i="4"/>
  <c r="DN93" i="4"/>
  <c r="DF93" i="4"/>
  <c r="CX93" i="4"/>
  <c r="CP93" i="4"/>
  <c r="CH93" i="4"/>
  <c r="BK93" i="4"/>
  <c r="BA93" i="4"/>
  <c r="AO93" i="4"/>
  <c r="AC93" i="4"/>
  <c r="BT93" i="4"/>
  <c r="DS93" i="4"/>
  <c r="BZ93" i="4"/>
  <c r="BU93" i="4"/>
  <c r="BP93" i="4"/>
  <c r="AV93" i="4"/>
  <c r="AJ93" i="4"/>
  <c r="DB93" i="4"/>
  <c r="BY93" i="4"/>
  <c r="AI93" i="4"/>
  <c r="EN93" i="4"/>
  <c r="EK93" i="4"/>
  <c r="EC93" i="4"/>
  <c r="DX93" i="4"/>
  <c r="DK93" i="4"/>
  <c r="DC93" i="4"/>
  <c r="CU93" i="4"/>
  <c r="CM93" i="4"/>
  <c r="CE93" i="4"/>
  <c r="BM93" i="4"/>
  <c r="BH93" i="4"/>
  <c r="BC93" i="4"/>
  <c r="AQ93" i="4"/>
  <c r="AE93" i="4"/>
  <c r="CB93" i="4"/>
  <c r="EH93" i="4"/>
  <c r="DP93" i="4"/>
  <c r="DH93" i="4"/>
  <c r="CZ93" i="4"/>
  <c r="CR93" i="4"/>
  <c r="CJ93" i="4"/>
  <c r="BR93" i="4"/>
  <c r="AX93" i="4"/>
  <c r="AL93" i="4"/>
  <c r="DM93" i="4"/>
  <c r="BE93" i="4"/>
  <c r="AG93" i="4"/>
  <c r="EE93" i="4"/>
  <c r="CW93" i="4"/>
  <c r="AB93" i="4"/>
  <c r="EO95" i="4"/>
  <c r="EP95" i="4"/>
  <c r="EM95" i="4"/>
  <c r="EJ95" i="4"/>
  <c r="DR95" i="4"/>
  <c r="DJ95" i="4"/>
  <c r="DB95" i="4"/>
  <c r="CT95" i="4"/>
  <c r="CL95" i="4"/>
  <c r="CD95" i="4"/>
  <c r="BY95" i="4"/>
  <c r="BT95" i="4"/>
  <c r="BO95" i="4"/>
  <c r="AU95" i="4"/>
  <c r="AI95" i="4"/>
  <c r="BN95" i="4"/>
  <c r="AY95" i="4"/>
  <c r="AM95" i="4"/>
  <c r="AL95" i="4"/>
  <c r="EB95" i="4"/>
  <c r="DW95" i="4"/>
  <c r="BL95" i="4"/>
  <c r="BG95" i="4"/>
  <c r="BB95" i="4"/>
  <c r="AP95" i="4"/>
  <c r="AD95" i="4"/>
  <c r="CR95" i="4"/>
  <c r="CO95" i="4"/>
  <c r="EG95" i="4"/>
  <c r="DO95" i="4"/>
  <c r="DG95" i="4"/>
  <c r="CY95" i="4"/>
  <c r="CQ95" i="4"/>
  <c r="CI95" i="4"/>
  <c r="BV95" i="4"/>
  <c r="BQ95" i="4"/>
  <c r="AW95" i="4"/>
  <c r="AK95" i="4"/>
  <c r="BW95" i="4"/>
  <c r="ED95" i="4"/>
  <c r="DY95" i="4"/>
  <c r="DT95" i="4"/>
  <c r="DL95" i="4"/>
  <c r="DD95" i="4"/>
  <c r="CV95" i="4"/>
  <c r="CN95" i="4"/>
  <c r="CF95" i="4"/>
  <c r="CA95" i="4"/>
  <c r="BI95" i="4"/>
  <c r="BD95" i="4"/>
  <c r="AR95" i="4"/>
  <c r="AF95" i="4"/>
  <c r="CJ95" i="4"/>
  <c r="BR95" i="4"/>
  <c r="BJ95" i="4"/>
  <c r="EE95" i="4"/>
  <c r="DQ95" i="4"/>
  <c r="DI95" i="4"/>
  <c r="DP95" i="4"/>
  <c r="DZ95" i="4"/>
  <c r="DU95" i="4"/>
  <c r="AS95" i="4"/>
  <c r="AZ95" i="4"/>
  <c r="AN95" i="4"/>
  <c r="EI95" i="4"/>
  <c r="DA95" i="4"/>
  <c r="CS95" i="4"/>
  <c r="CK95" i="4"/>
  <c r="CC95" i="4"/>
  <c r="BX95" i="4"/>
  <c r="BS95" i="4"/>
  <c r="BF95" i="4"/>
  <c r="AT95" i="4"/>
  <c r="AH95" i="4"/>
  <c r="CZ95" i="4"/>
  <c r="AX95" i="4"/>
  <c r="BE95" i="4"/>
  <c r="DE95" i="4"/>
  <c r="CW95" i="4"/>
  <c r="EF95" i="4"/>
  <c r="EA95" i="4"/>
  <c r="DV95" i="4"/>
  <c r="DN95" i="4"/>
  <c r="DF95" i="4"/>
  <c r="CX95" i="4"/>
  <c r="CP95" i="4"/>
  <c r="CH95" i="4"/>
  <c r="BK95" i="4"/>
  <c r="BA95" i="4"/>
  <c r="AO95" i="4"/>
  <c r="AC95" i="4"/>
  <c r="DS95" i="4"/>
  <c r="BZ95" i="4"/>
  <c r="BU95" i="4"/>
  <c r="BP95" i="4"/>
  <c r="AV95" i="4"/>
  <c r="AJ95" i="4"/>
  <c r="EH95" i="4"/>
  <c r="AG95" i="4"/>
  <c r="EK95" i="4"/>
  <c r="EC95" i="4"/>
  <c r="DX95" i="4"/>
  <c r="DK95" i="4"/>
  <c r="DC95" i="4"/>
  <c r="CU95" i="4"/>
  <c r="CM95" i="4"/>
  <c r="CE95" i="4"/>
  <c r="BM95" i="4"/>
  <c r="BH95" i="4"/>
  <c r="BC95" i="4"/>
  <c r="AQ95" i="4"/>
  <c r="AE95" i="4"/>
  <c r="DH95" i="4"/>
  <c r="DM95" i="4"/>
  <c r="AB95" i="4"/>
  <c r="CB95" i="4"/>
  <c r="CG95" i="4"/>
  <c r="AF2" i="2"/>
  <c r="AD2" i="2"/>
  <c r="AG2" i="2"/>
  <c r="AE2" i="2"/>
  <c r="X3" i="3"/>
  <c r="Y1" i="3"/>
  <c r="AB118" i="4"/>
  <c r="AB120" i="4"/>
  <c r="AB121" i="4" s="1"/>
  <c r="AB123" i="4"/>
  <c r="AC3" i="4"/>
  <c r="AB5" i="4"/>
  <c r="AB4" i="4"/>
  <c r="A15" i="5"/>
  <c r="G14" i="5"/>
  <c r="AD2" i="3"/>
  <c r="AH2" i="2"/>
  <c r="AA63" i="4"/>
  <c r="AA65" i="4"/>
  <c r="AA62" i="4"/>
  <c r="AA64" i="4"/>
  <c r="AA69" i="4"/>
  <c r="AA68" i="4"/>
  <c r="AA70" i="4"/>
  <c r="AB39" i="2"/>
  <c r="EO94" i="4"/>
  <c r="AA94" i="4"/>
  <c r="AA90" i="4" s="1"/>
  <c r="EM94" i="4"/>
  <c r="EI94" i="4"/>
  <c r="EE94" i="4"/>
  <c r="EA94" i="4"/>
  <c r="DW94" i="4"/>
  <c r="DS94" i="4"/>
  <c r="DO94" i="4"/>
  <c r="DK94" i="4"/>
  <c r="DG94" i="4"/>
  <c r="DC94" i="4"/>
  <c r="CY94" i="4"/>
  <c r="CU94" i="4"/>
  <c r="CQ94" i="4"/>
  <c r="CM94" i="4"/>
  <c r="CI94" i="4"/>
  <c r="CE94" i="4"/>
  <c r="CA94" i="4"/>
  <c r="BW94" i="4"/>
  <c r="EL94" i="4"/>
  <c r="EH94" i="4"/>
  <c r="ED94" i="4"/>
  <c r="DZ94" i="4"/>
  <c r="DV94" i="4"/>
  <c r="DR94" i="4"/>
  <c r="DN94" i="4"/>
  <c r="DJ94" i="4"/>
  <c r="DF94" i="4"/>
  <c r="DB94" i="4"/>
  <c r="CX94" i="4"/>
  <c r="CT94" i="4"/>
  <c r="CP94" i="4"/>
  <c r="CL94" i="4"/>
  <c r="CH94" i="4"/>
  <c r="CD94" i="4"/>
  <c r="BZ94" i="4"/>
  <c r="EP94" i="4"/>
  <c r="EK94" i="4"/>
  <c r="EG94" i="4"/>
  <c r="EC94" i="4"/>
  <c r="DY94" i="4"/>
  <c r="DU94" i="4"/>
  <c r="DQ94" i="4"/>
  <c r="DM94" i="4"/>
  <c r="DI94" i="4"/>
  <c r="DE94" i="4"/>
  <c r="DA94" i="4"/>
  <c r="CW94" i="4"/>
  <c r="CS94" i="4"/>
  <c r="CO94" i="4"/>
  <c r="CK94" i="4"/>
  <c r="CG94" i="4"/>
  <c r="CC94" i="4"/>
  <c r="BY94" i="4"/>
  <c r="EN94" i="4"/>
  <c r="EJ94" i="4"/>
  <c r="EF94" i="4"/>
  <c r="EB94" i="4"/>
  <c r="DX94" i="4"/>
  <c r="DT94" i="4"/>
  <c r="DL94" i="4"/>
  <c r="DD94" i="4"/>
  <c r="CV94" i="4"/>
  <c r="CN94" i="4"/>
  <c r="CF94" i="4"/>
  <c r="BS94" i="4"/>
  <c r="BO94" i="4"/>
  <c r="BK94" i="4"/>
  <c r="BG94" i="4"/>
  <c r="BC94" i="4"/>
  <c r="AY94" i="4"/>
  <c r="AU94" i="4"/>
  <c r="AQ94" i="4"/>
  <c r="AM94" i="4"/>
  <c r="AI94" i="4"/>
  <c r="AE94" i="4"/>
  <c r="BV94" i="4"/>
  <c r="BR94" i="4"/>
  <c r="BN94" i="4"/>
  <c r="BJ94" i="4"/>
  <c r="BF94" i="4"/>
  <c r="BB94" i="4"/>
  <c r="AX94" i="4"/>
  <c r="AT94" i="4"/>
  <c r="AP94" i="4"/>
  <c r="AL94" i="4"/>
  <c r="AH94" i="4"/>
  <c r="AD94" i="4"/>
  <c r="DP94" i="4"/>
  <c r="DH94" i="4"/>
  <c r="CZ94" i="4"/>
  <c r="CR94" i="4"/>
  <c r="CJ94" i="4"/>
  <c r="BX94" i="4"/>
  <c r="BU94" i="4"/>
  <c r="BQ94" i="4"/>
  <c r="BM94" i="4"/>
  <c r="BI94" i="4"/>
  <c r="BE94" i="4"/>
  <c r="BA94" i="4"/>
  <c r="AW94" i="4"/>
  <c r="AS94" i="4"/>
  <c r="AO94" i="4"/>
  <c r="AK94" i="4"/>
  <c r="AG94" i="4"/>
  <c r="AC94" i="4"/>
  <c r="CB94" i="4"/>
  <c r="BT94" i="4"/>
  <c r="BP94" i="4"/>
  <c r="BL94" i="4"/>
  <c r="BH94" i="4"/>
  <c r="BD94" i="4"/>
  <c r="AZ94" i="4"/>
  <c r="AV94" i="4"/>
  <c r="AR94" i="4"/>
  <c r="AN94" i="4"/>
  <c r="AJ94" i="4"/>
  <c r="AF94" i="4"/>
  <c r="AB94" i="4"/>
  <c r="AA92" i="4"/>
  <c r="EO92" i="4"/>
  <c r="EK92" i="4"/>
  <c r="EG92" i="4"/>
  <c r="EG90" i="4" s="1"/>
  <c r="EC92" i="4"/>
  <c r="DY92" i="4"/>
  <c r="DU92" i="4"/>
  <c r="DQ92" i="4"/>
  <c r="DM92" i="4"/>
  <c r="DI92" i="4"/>
  <c r="DE92" i="4"/>
  <c r="DA92" i="4"/>
  <c r="DA90" i="4" s="1"/>
  <c r="CW92" i="4"/>
  <c r="CS92" i="4"/>
  <c r="CS90" i="4" s="1"/>
  <c r="CO92" i="4"/>
  <c r="CO90" i="4" s="1"/>
  <c r="CK92" i="4"/>
  <c r="CG92" i="4"/>
  <c r="CC92" i="4"/>
  <c r="BY92" i="4"/>
  <c r="BY90" i="4" s="1"/>
  <c r="EP92" i="4"/>
  <c r="EN92" i="4"/>
  <c r="EJ92" i="4"/>
  <c r="EF92" i="4"/>
  <c r="EB92" i="4"/>
  <c r="DX92" i="4"/>
  <c r="DT92" i="4"/>
  <c r="DP92" i="4"/>
  <c r="DP90" i="4" s="1"/>
  <c r="DL92" i="4"/>
  <c r="DL90" i="4" s="1"/>
  <c r="DH92" i="4"/>
  <c r="DD92" i="4"/>
  <c r="CZ92" i="4"/>
  <c r="CV92" i="4"/>
  <c r="CR92" i="4"/>
  <c r="CN92" i="4"/>
  <c r="CJ92" i="4"/>
  <c r="CJ90" i="4" s="1"/>
  <c r="CF92" i="4"/>
  <c r="CB92" i="4"/>
  <c r="BX92" i="4"/>
  <c r="EM92" i="4"/>
  <c r="EM90" i="4" s="1"/>
  <c r="EI92" i="4"/>
  <c r="EE92" i="4"/>
  <c r="EA92" i="4"/>
  <c r="DW92" i="4"/>
  <c r="DS92" i="4"/>
  <c r="DO92" i="4"/>
  <c r="DK92" i="4"/>
  <c r="DG92" i="4"/>
  <c r="DC92" i="4"/>
  <c r="CY92" i="4"/>
  <c r="CU92" i="4"/>
  <c r="CQ92" i="4"/>
  <c r="CM92" i="4"/>
  <c r="CI92" i="4"/>
  <c r="CE92" i="4"/>
  <c r="CA92" i="4"/>
  <c r="CA90" i="4" s="1"/>
  <c r="BW92" i="4"/>
  <c r="EL92" i="4"/>
  <c r="EH92" i="4"/>
  <c r="ED92" i="4"/>
  <c r="DZ92" i="4"/>
  <c r="DZ90" i="4" s="1"/>
  <c r="DV92" i="4"/>
  <c r="DR92" i="4"/>
  <c r="DR90" i="4" s="1"/>
  <c r="BZ92" i="4"/>
  <c r="BU92" i="4"/>
  <c r="BQ92" i="4"/>
  <c r="BM92" i="4"/>
  <c r="BI92" i="4"/>
  <c r="BE92" i="4"/>
  <c r="BA92" i="4"/>
  <c r="AW92" i="4"/>
  <c r="AW90" i="4" s="1"/>
  <c r="AS92" i="4"/>
  <c r="AS90" i="4" s="1"/>
  <c r="AO92" i="4"/>
  <c r="AO90" i="4" s="1"/>
  <c r="AK92" i="4"/>
  <c r="AG92" i="4"/>
  <c r="AC92" i="4"/>
  <c r="DJ92" i="4"/>
  <c r="DJ90" i="4" s="1"/>
  <c r="DB92" i="4"/>
  <c r="CT92" i="4"/>
  <c r="CL92" i="4"/>
  <c r="CD92" i="4"/>
  <c r="BT92" i="4"/>
  <c r="BP92" i="4"/>
  <c r="BL92" i="4"/>
  <c r="BH92" i="4"/>
  <c r="BD92" i="4"/>
  <c r="AZ92" i="4"/>
  <c r="AZ90" i="4" s="1"/>
  <c r="AV92" i="4"/>
  <c r="AV90" i="4" s="1"/>
  <c r="AR92" i="4"/>
  <c r="AN92" i="4"/>
  <c r="AJ92" i="4"/>
  <c r="AF92" i="4"/>
  <c r="AB92" i="4"/>
  <c r="BS92" i="4"/>
  <c r="BO92" i="4"/>
  <c r="BO90" i="4" s="1"/>
  <c r="BK92" i="4"/>
  <c r="BK90" i="4" s="1"/>
  <c r="BG92" i="4"/>
  <c r="BG90" i="4" s="1"/>
  <c r="BC92" i="4"/>
  <c r="AY92" i="4"/>
  <c r="AU92" i="4"/>
  <c r="AU90" i="4" s="1"/>
  <c r="AQ92" i="4"/>
  <c r="AQ90" i="4" s="1"/>
  <c r="AM92" i="4"/>
  <c r="AI92" i="4"/>
  <c r="AE92" i="4"/>
  <c r="DN92" i="4"/>
  <c r="DF92" i="4"/>
  <c r="DF90" i="4" s="1"/>
  <c r="CX92" i="4"/>
  <c r="CX90" i="4" s="1"/>
  <c r="CP92" i="4"/>
  <c r="CP90" i="4" s="1"/>
  <c r="CH92" i="4"/>
  <c r="CH90" i="4" s="1"/>
  <c r="BV92" i="4"/>
  <c r="BR92" i="4"/>
  <c r="BN92" i="4"/>
  <c r="BJ92" i="4"/>
  <c r="BJ90" i="4" s="1"/>
  <c r="BF92" i="4"/>
  <c r="BB92" i="4"/>
  <c r="AX92" i="4"/>
  <c r="AT92" i="4"/>
  <c r="AP92" i="4"/>
  <c r="AL92" i="4"/>
  <c r="AH92" i="4"/>
  <c r="AD92" i="4"/>
  <c r="AD90" i="4" s="1"/>
  <c r="AF1" i="2"/>
  <c r="AE3" i="2"/>
  <c r="AA72" i="4"/>
  <c r="AE26" i="2" l="1"/>
  <c r="AE27" i="2"/>
  <c r="AE28" i="2"/>
  <c r="AE30" i="2"/>
  <c r="AE34" i="2"/>
  <c r="AE32" i="2"/>
  <c r="AE38" i="2"/>
  <c r="AE33" i="2"/>
  <c r="AE35" i="2"/>
  <c r="AE37" i="2"/>
  <c r="AE36" i="2"/>
  <c r="AE31" i="2"/>
  <c r="AE25" i="2"/>
  <c r="AE29" i="2"/>
  <c r="AE24" i="2"/>
  <c r="E11" i="5"/>
  <c r="AI44" i="2" s="1"/>
  <c r="AI46" i="2" s="1"/>
  <c r="AB15" i="2"/>
  <c r="V16" i="3"/>
  <c r="W16" i="3"/>
  <c r="BH90" i="4"/>
  <c r="DC90" i="4"/>
  <c r="CF90" i="4"/>
  <c r="EB90" i="4"/>
  <c r="EF90" i="4"/>
  <c r="AH90" i="4"/>
  <c r="DG90" i="4"/>
  <c r="AL90" i="4"/>
  <c r="BP90" i="4"/>
  <c r="DK90" i="4"/>
  <c r="DN90" i="4"/>
  <c r="BE90" i="4"/>
  <c r="BW90" i="4"/>
  <c r="EP90" i="4"/>
  <c r="DE90" i="4"/>
  <c r="AT90" i="4"/>
  <c r="BI90" i="4"/>
  <c r="ED90" i="4"/>
  <c r="AE90" i="4"/>
  <c r="BM90" i="4"/>
  <c r="CE90" i="4"/>
  <c r="AI90" i="4"/>
  <c r="DB90" i="4"/>
  <c r="BL90" i="4"/>
  <c r="AP90" i="4"/>
  <c r="BS90" i="4"/>
  <c r="EN90" i="4"/>
  <c r="DI90" i="4"/>
  <c r="DQ90" i="4"/>
  <c r="CL90" i="4"/>
  <c r="DW90" i="4"/>
  <c r="CZ90" i="4"/>
  <c r="DU90" i="4"/>
  <c r="EH90" i="4"/>
  <c r="AB90" i="4"/>
  <c r="CT90" i="4"/>
  <c r="DD90" i="4"/>
  <c r="DY90" i="4"/>
  <c r="DS90" i="4"/>
  <c r="AX90" i="4"/>
  <c r="BB90" i="4"/>
  <c r="AJ90" i="4"/>
  <c r="EA90" i="4"/>
  <c r="CC90" i="4"/>
  <c r="BF90" i="4"/>
  <c r="AM90" i="4"/>
  <c r="CD90" i="4"/>
  <c r="BU90" i="4"/>
  <c r="CM90" i="4"/>
  <c r="EI90" i="4"/>
  <c r="CK90" i="4"/>
  <c r="CQ90" i="4"/>
  <c r="EK90" i="4"/>
  <c r="CV90" i="4"/>
  <c r="AF90" i="4"/>
  <c r="BN90" i="4"/>
  <c r="AC90" i="4"/>
  <c r="AY90" i="4"/>
  <c r="AG90" i="4"/>
  <c r="CU90" i="4"/>
  <c r="EO90" i="4"/>
  <c r="AR90" i="4"/>
  <c r="BZ90" i="4"/>
  <c r="BR90" i="4"/>
  <c r="BX90" i="4"/>
  <c r="BV90" i="4"/>
  <c r="BC90" i="4"/>
  <c r="AC39" i="2"/>
  <c r="AD39" i="2"/>
  <c r="Y3" i="3"/>
  <c r="Z1" i="3"/>
  <c r="AI2" i="2"/>
  <c r="AE2" i="3"/>
  <c r="AG1" i="2"/>
  <c r="AF3" i="2"/>
  <c r="CN90" i="4"/>
  <c r="DT90" i="4"/>
  <c r="EJ90" i="4"/>
  <c r="G15" i="5"/>
  <c r="A16" i="5"/>
  <c r="AA15" i="2"/>
  <c r="AC123" i="4"/>
  <c r="AD3" i="4"/>
  <c r="AC118" i="4"/>
  <c r="AC120" i="4" s="1"/>
  <c r="AC121" i="4" s="1"/>
  <c r="AC5" i="4"/>
  <c r="AC4" i="4"/>
  <c r="AN90" i="4"/>
  <c r="BD90" i="4"/>
  <c r="BT90" i="4"/>
  <c r="AK90" i="4"/>
  <c r="BA90" i="4"/>
  <c r="BQ90" i="4"/>
  <c r="DV90" i="4"/>
  <c r="EL90" i="4"/>
  <c r="CI90" i="4"/>
  <c r="CY90" i="4"/>
  <c r="DO90" i="4"/>
  <c r="EE90" i="4"/>
  <c r="CB90" i="4"/>
  <c r="CR90" i="4"/>
  <c r="DH90" i="4"/>
  <c r="DX90" i="4"/>
  <c r="CG90" i="4"/>
  <c r="CW90" i="4"/>
  <c r="DM90" i="4"/>
  <c r="EC90" i="4"/>
  <c r="C12" i="5"/>
  <c r="AA67" i="4"/>
  <c r="AA61" i="4"/>
  <c r="AB37" i="4"/>
  <c r="AB49" i="4"/>
  <c r="AB17" i="4"/>
  <c r="AB22" i="4"/>
  <c r="AB48" i="4"/>
  <c r="AB45" i="4"/>
  <c r="AB44" i="4"/>
  <c r="AB43" i="4"/>
  <c r="AB11" i="4"/>
  <c r="AB34" i="4"/>
  <c r="AB30" i="4"/>
  <c r="AB26" i="4"/>
  <c r="AB14" i="4"/>
  <c r="AB42" i="4"/>
  <c r="AB41" i="4"/>
  <c r="AB38" i="4"/>
  <c r="AB33" i="4"/>
  <c r="AB29" i="4"/>
  <c r="AB25" i="4"/>
  <c r="AB19" i="4"/>
  <c r="AB13" i="4"/>
  <c r="AB36" i="4"/>
  <c r="AB32" i="4"/>
  <c r="AB28" i="4"/>
  <c r="AB24" i="4"/>
  <c r="AB18" i="4"/>
  <c r="AB12" i="4"/>
  <c r="AB35" i="4"/>
  <c r="AB31" i="4"/>
  <c r="AB27" i="4"/>
  <c r="AB23" i="4"/>
  <c r="AG44" i="2" l="1"/>
  <c r="AG46" i="2" s="1"/>
  <c r="AA44" i="2"/>
  <c r="AE44" i="2"/>
  <c r="AE46" i="2" s="1"/>
  <c r="AB44" i="2"/>
  <c r="AB46" i="2" s="1"/>
  <c r="AC44" i="2"/>
  <c r="AC46" i="2" s="1"/>
  <c r="AF44" i="2"/>
  <c r="AF46" i="2" s="1"/>
  <c r="AD44" i="2"/>
  <c r="AD46" i="2" s="1"/>
  <c r="N12" i="1"/>
  <c r="N13" i="1" s="1"/>
  <c r="N14" i="1" s="1"/>
  <c r="AH44" i="2"/>
  <c r="AH46" i="2" s="1"/>
  <c r="AF27" i="2"/>
  <c r="AF30" i="2"/>
  <c r="AF32" i="2"/>
  <c r="AF26" i="2"/>
  <c r="AF33" i="2"/>
  <c r="AF37" i="2"/>
  <c r="AF28" i="2"/>
  <c r="AF34" i="2"/>
  <c r="AF36" i="2"/>
  <c r="AF38" i="2"/>
  <c r="AF35" i="2"/>
  <c r="AF25" i="2"/>
  <c r="AF31" i="2"/>
  <c r="AF29" i="2"/>
  <c r="AF24" i="2"/>
  <c r="X5" i="3"/>
  <c r="AC4" i="2" s="1"/>
  <c r="AA46" i="2"/>
  <c r="AE39" i="2"/>
  <c r="AA1" i="3"/>
  <c r="Z3" i="3"/>
  <c r="AB74" i="4"/>
  <c r="AB78" i="4"/>
  <c r="AB82" i="4"/>
  <c r="AB86" i="4"/>
  <c r="AB75" i="4"/>
  <c r="AB79" i="4"/>
  <c r="AB83" i="4"/>
  <c r="AB87" i="4"/>
  <c r="AB76" i="4"/>
  <c r="AB80" i="4"/>
  <c r="AB84" i="4"/>
  <c r="AB88" i="4"/>
  <c r="AB73" i="4"/>
  <c r="AB77" i="4"/>
  <c r="AB81" i="4"/>
  <c r="AB85" i="4"/>
  <c r="AB70" i="4"/>
  <c r="AB68" i="4"/>
  <c r="AB69" i="4"/>
  <c r="AA17" i="2"/>
  <c r="AA19" i="2" s="1"/>
  <c r="AF2" i="3"/>
  <c r="AJ2" i="2"/>
  <c r="AE3" i="4"/>
  <c r="AD123" i="4"/>
  <c r="AD118" i="4"/>
  <c r="AD120" i="4"/>
  <c r="AD121" i="4" s="1"/>
  <c r="AD5" i="4"/>
  <c r="AD4" i="4"/>
  <c r="G16" i="5"/>
  <c r="A17" i="5"/>
  <c r="AB17" i="2"/>
  <c r="AB19" i="2" s="1"/>
  <c r="AG3" i="2"/>
  <c r="AH1" i="2"/>
  <c r="AB62" i="4"/>
  <c r="AB63" i="4"/>
  <c r="AB64" i="4"/>
  <c r="AB65" i="4"/>
  <c r="AB99" i="4"/>
  <c r="AB98" i="4"/>
  <c r="D12" i="5"/>
  <c r="F12" i="5" s="1"/>
  <c r="B13" i="5" s="1"/>
  <c r="AC37" i="4"/>
  <c r="AC17" i="4"/>
  <c r="AC22" i="4"/>
  <c r="AC48" i="4"/>
  <c r="AC45" i="4"/>
  <c r="AC44" i="4"/>
  <c r="AC43" i="4"/>
  <c r="AC11" i="4"/>
  <c r="AC49" i="4"/>
  <c r="AC42" i="4"/>
  <c r="AC41" i="4"/>
  <c r="AC38" i="4"/>
  <c r="AC33" i="4"/>
  <c r="AC29" i="4"/>
  <c r="AC25" i="4"/>
  <c r="AC19" i="4"/>
  <c r="AC13" i="4"/>
  <c r="AC36" i="4"/>
  <c r="AC32" i="4"/>
  <c r="AC28" i="4"/>
  <c r="AC24" i="4"/>
  <c r="AC18" i="4"/>
  <c r="AC12" i="4"/>
  <c r="AC35" i="4"/>
  <c r="AC31" i="4"/>
  <c r="AC27" i="4"/>
  <c r="AC23" i="4"/>
  <c r="AC34" i="4"/>
  <c r="AC30" i="4"/>
  <c r="AC26" i="4"/>
  <c r="AC14" i="4"/>
  <c r="Y53" i="4" l="1"/>
  <c r="AN103" i="4" s="1"/>
  <c r="AG34" i="2"/>
  <c r="AG36" i="2"/>
  <c r="AG26" i="2"/>
  <c r="AG33" i="2"/>
  <c r="AG27" i="2"/>
  <c r="AG28" i="2"/>
  <c r="AG30" i="2"/>
  <c r="AG32" i="2"/>
  <c r="AG38" i="2"/>
  <c r="AG35" i="2"/>
  <c r="AG37" i="2"/>
  <c r="AG29" i="2"/>
  <c r="AG31" i="2"/>
  <c r="AG25" i="2"/>
  <c r="AG24" i="2"/>
  <c r="AC15" i="2"/>
  <c r="AC17" i="2" s="1"/>
  <c r="Y5" i="3"/>
  <c r="AD4" i="2" s="1"/>
  <c r="X16" i="3"/>
  <c r="AB67" i="4"/>
  <c r="AB97" i="4"/>
  <c r="AA3" i="3"/>
  <c r="AB1" i="3"/>
  <c r="C13" i="5"/>
  <c r="AK2" i="2"/>
  <c r="AG2" i="3"/>
  <c r="AB72" i="4"/>
  <c r="AC63" i="4"/>
  <c r="AC64" i="4"/>
  <c r="AC65" i="4"/>
  <c r="AC62" i="4"/>
  <c r="AC75" i="4"/>
  <c r="AC79" i="4"/>
  <c r="AC83" i="4"/>
  <c r="AC87" i="4"/>
  <c r="AC76" i="4"/>
  <c r="AC80" i="4"/>
  <c r="AC84" i="4"/>
  <c r="AC88" i="4"/>
  <c r="AC73" i="4"/>
  <c r="AC77" i="4"/>
  <c r="AC81" i="4"/>
  <c r="AC85" i="4"/>
  <c r="AC74" i="4"/>
  <c r="AC78" i="4"/>
  <c r="AC82" i="4"/>
  <c r="AC86" i="4"/>
  <c r="E12" i="5"/>
  <c r="AD37" i="4"/>
  <c r="AD22" i="4"/>
  <c r="AD48" i="4"/>
  <c r="AD45" i="4"/>
  <c r="AD44" i="4"/>
  <c r="AD43" i="4"/>
  <c r="AD11" i="4"/>
  <c r="AD49" i="4"/>
  <c r="AD17" i="4"/>
  <c r="AD36" i="4"/>
  <c r="AD32" i="4"/>
  <c r="AD28" i="4"/>
  <c r="AD24" i="4"/>
  <c r="AD18" i="4"/>
  <c r="AD12" i="4"/>
  <c r="AD35" i="4"/>
  <c r="AD31" i="4"/>
  <c r="AD27" i="4"/>
  <c r="AD23" i="4"/>
  <c r="AD34" i="4"/>
  <c r="AD30" i="4"/>
  <c r="AD26" i="4"/>
  <c r="AD14" i="4"/>
  <c r="AD42" i="4"/>
  <c r="AD41" i="4"/>
  <c r="AD38" i="4"/>
  <c r="AD33" i="4"/>
  <c r="AD29" i="4"/>
  <c r="AD25" i="4"/>
  <c r="AD19" i="4"/>
  <c r="AD13" i="4"/>
  <c r="AC98" i="4"/>
  <c r="AC99" i="4"/>
  <c r="AB21" i="2"/>
  <c r="AB41" i="2" s="1"/>
  <c r="AB48" i="2" s="1"/>
  <c r="AB49" i="2" s="1"/>
  <c r="EE103" i="4"/>
  <c r="AT103" i="4"/>
  <c r="BZ103" i="4"/>
  <c r="DF103" i="4"/>
  <c r="EL103" i="4"/>
  <c r="BF103" i="4"/>
  <c r="CL103" i="4"/>
  <c r="DR103" i="4"/>
  <c r="AG103" i="4"/>
  <c r="BM103" i="4"/>
  <c r="CS103" i="4"/>
  <c r="DY103" i="4"/>
  <c r="AC68" i="4"/>
  <c r="AC69" i="4"/>
  <c r="AC70" i="4"/>
  <c r="AB61" i="4"/>
  <c r="AH3" i="2"/>
  <c r="AI1" i="2"/>
  <c r="A18" i="5"/>
  <c r="G17" i="5"/>
  <c r="AE123" i="4"/>
  <c r="AF3" i="4"/>
  <c r="AE118" i="4"/>
  <c r="AE120" i="4" s="1"/>
  <c r="AE121" i="4" s="1"/>
  <c r="AE5" i="4"/>
  <c r="AE4" i="4"/>
  <c r="AF39" i="2"/>
  <c r="AA21" i="2"/>
  <c r="CY103" i="4" l="1"/>
  <c r="BS103" i="4"/>
  <c r="AM103" i="4"/>
  <c r="EB103" i="4"/>
  <c r="DD103" i="4"/>
  <c r="CF103" i="4"/>
  <c r="BH103" i="4"/>
  <c r="AJ103" i="4"/>
  <c r="DS103" i="4"/>
  <c r="CM103" i="4"/>
  <c r="BG103" i="4"/>
  <c r="AA103" i="4"/>
  <c r="DM103" i="4"/>
  <c r="CG103" i="4"/>
  <c r="BA103" i="4"/>
  <c r="EG103" i="4"/>
  <c r="DA103" i="4"/>
  <c r="BU103" i="4"/>
  <c r="AO103" i="4"/>
  <c r="DZ103" i="4"/>
  <c r="CT103" i="4"/>
  <c r="BN103" i="4"/>
  <c r="AH103" i="4"/>
  <c r="DX103" i="4"/>
  <c r="CZ103" i="4"/>
  <c r="CB103" i="4"/>
  <c r="BD103" i="4"/>
  <c r="AF103" i="4"/>
  <c r="DN103" i="4"/>
  <c r="CH103" i="4"/>
  <c r="BB103" i="4"/>
  <c r="EM103" i="4"/>
  <c r="DG103" i="4"/>
  <c r="CA103" i="4"/>
  <c r="AU103" i="4"/>
  <c r="EA103" i="4"/>
  <c r="CU103" i="4"/>
  <c r="BO103" i="4"/>
  <c r="AI103" i="4"/>
  <c r="DU103" i="4"/>
  <c r="CO103" i="4"/>
  <c r="BI103" i="4"/>
  <c r="AC103" i="4"/>
  <c r="DT103" i="4"/>
  <c r="CV103" i="4"/>
  <c r="BX103" i="4"/>
  <c r="AZ103" i="4"/>
  <c r="AB103" i="4"/>
  <c r="EO103" i="4"/>
  <c r="DI103" i="4"/>
  <c r="CC103" i="4"/>
  <c r="AW103" i="4"/>
  <c r="EH103" i="4"/>
  <c r="DB103" i="4"/>
  <c r="BV103" i="4"/>
  <c r="AP103" i="4"/>
  <c r="DV103" i="4"/>
  <c r="CP103" i="4"/>
  <c r="BJ103" i="4"/>
  <c r="AD103" i="4"/>
  <c r="DO103" i="4"/>
  <c r="CI103" i="4"/>
  <c r="BC103" i="4"/>
  <c r="EN103" i="4"/>
  <c r="DP103" i="4"/>
  <c r="CR103" i="4"/>
  <c r="BT103" i="4"/>
  <c r="AV103" i="4"/>
  <c r="DC103" i="4"/>
  <c r="BW103" i="4"/>
  <c r="EC103" i="4"/>
  <c r="CW103" i="4"/>
  <c r="BQ103" i="4"/>
  <c r="AK103" i="4"/>
  <c r="CK103" i="4"/>
  <c r="BE103" i="4"/>
  <c r="EP103" i="4"/>
  <c r="DJ103" i="4"/>
  <c r="CD103" i="4"/>
  <c r="AX103" i="4"/>
  <c r="EJ103" i="4"/>
  <c r="DL103" i="4"/>
  <c r="CN103" i="4"/>
  <c r="BP103" i="4"/>
  <c r="AR103" i="4"/>
  <c r="EI103" i="4"/>
  <c r="AQ103" i="4"/>
  <c r="DQ103" i="4"/>
  <c r="ED103" i="4"/>
  <c r="CX103" i="4"/>
  <c r="BR103" i="4"/>
  <c r="AL103" i="4"/>
  <c r="DW103" i="4"/>
  <c r="CQ103" i="4"/>
  <c r="BK103" i="4"/>
  <c r="AE103" i="4"/>
  <c r="DK103" i="4"/>
  <c r="CE103" i="4"/>
  <c r="AY103" i="4"/>
  <c r="EK103" i="4"/>
  <c r="DE103" i="4"/>
  <c r="BY103" i="4"/>
  <c r="AS103" i="4"/>
  <c r="EF103" i="4"/>
  <c r="DH103" i="4"/>
  <c r="CJ103" i="4"/>
  <c r="BL103" i="4"/>
  <c r="AH30" i="2"/>
  <c r="AH32" i="2"/>
  <c r="AH36" i="2"/>
  <c r="AH38" i="2"/>
  <c r="AH26" i="2"/>
  <c r="AH33" i="2"/>
  <c r="AH27" i="2"/>
  <c r="AH28" i="2"/>
  <c r="AH34" i="2"/>
  <c r="AH35" i="2"/>
  <c r="AH37" i="2"/>
  <c r="AH25" i="2"/>
  <c r="AH31" i="2"/>
  <c r="AH29" i="2"/>
  <c r="AH24" i="2"/>
  <c r="AD15" i="2"/>
  <c r="Z5" i="3"/>
  <c r="AE4" i="2" s="1"/>
  <c r="Y16" i="3"/>
  <c r="AC19" i="2"/>
  <c r="AC21" i="2" s="1"/>
  <c r="AC41" i="2" s="1"/>
  <c r="AC48" i="2" s="1"/>
  <c r="AC49" i="2" s="1"/>
  <c r="AB3" i="3"/>
  <c r="AC1" i="3"/>
  <c r="AE37" i="4"/>
  <c r="AE11" i="4"/>
  <c r="AE49" i="4"/>
  <c r="AE17" i="4"/>
  <c r="AE22" i="4"/>
  <c r="AE48" i="4"/>
  <c r="AE45" i="4"/>
  <c r="AE44" i="4"/>
  <c r="AE43" i="4"/>
  <c r="AE35" i="4"/>
  <c r="AE31" i="4"/>
  <c r="AE27" i="4"/>
  <c r="AE23" i="4"/>
  <c r="AE34" i="4"/>
  <c r="AE30" i="4"/>
  <c r="AE26" i="4"/>
  <c r="AE14" i="4"/>
  <c r="AE42" i="4"/>
  <c r="AE41" i="4"/>
  <c r="AE38" i="4"/>
  <c r="AE33" i="4"/>
  <c r="AE29" i="4"/>
  <c r="AE25" i="4"/>
  <c r="AE19" i="4"/>
  <c r="AE13" i="4"/>
  <c r="AE36" i="4"/>
  <c r="AE32" i="4"/>
  <c r="AE28" i="4"/>
  <c r="AE24" i="4"/>
  <c r="AE18" i="4"/>
  <c r="AE12" i="4"/>
  <c r="AI3" i="2"/>
  <c r="AJ1" i="2"/>
  <c r="AD64" i="4"/>
  <c r="AD65" i="4"/>
  <c r="AD62" i="4"/>
  <c r="AD63" i="4"/>
  <c r="AD98" i="4"/>
  <c r="AD99" i="4"/>
  <c r="AC97" i="4"/>
  <c r="AD76" i="4"/>
  <c r="AD80" i="4"/>
  <c r="AD84" i="4"/>
  <c r="AD88" i="4"/>
  <c r="AD73" i="4"/>
  <c r="AD77" i="4"/>
  <c r="AD81" i="4"/>
  <c r="AD85" i="4"/>
  <c r="AD74" i="4"/>
  <c r="AD78" i="4"/>
  <c r="AD82" i="4"/>
  <c r="AD86" i="4"/>
  <c r="AD75" i="4"/>
  <c r="AD79" i="4"/>
  <c r="AD83" i="4"/>
  <c r="AD87" i="4"/>
  <c r="D13" i="5"/>
  <c r="F13" i="5" s="1"/>
  <c r="B14" i="5" s="1"/>
  <c r="AA41" i="2"/>
  <c r="AD68" i="4"/>
  <c r="AD69" i="4"/>
  <c r="AD70" i="4"/>
  <c r="AC61" i="4"/>
  <c r="AG39" i="2"/>
  <c r="AH2" i="3"/>
  <c r="AL2" i="2"/>
  <c r="AF120" i="4"/>
  <c r="AF121" i="4" s="1"/>
  <c r="AF123" i="4"/>
  <c r="AF118" i="4"/>
  <c r="AG3" i="4"/>
  <c r="AF5" i="4"/>
  <c r="AF4" i="4"/>
  <c r="A19" i="5"/>
  <c r="G18" i="5"/>
  <c r="AC67" i="4"/>
  <c r="AC72" i="4"/>
  <c r="AI26" i="2" l="1"/>
  <c r="AI28" i="2"/>
  <c r="AI32" i="2"/>
  <c r="AI35" i="2"/>
  <c r="AI30" i="2"/>
  <c r="AI33" i="2"/>
  <c r="AI27" i="2"/>
  <c r="AI36" i="2"/>
  <c r="AI38" i="2"/>
  <c r="AI34" i="2"/>
  <c r="AI37" i="2"/>
  <c r="AI29" i="2"/>
  <c r="AI31" i="2"/>
  <c r="AI25" i="2"/>
  <c r="AI24" i="2"/>
  <c r="AA48" i="2"/>
  <c r="AA49" i="2" s="1"/>
  <c r="AE15" i="2"/>
  <c r="AE17" i="2" s="1"/>
  <c r="AE19" i="2" s="1"/>
  <c r="AA5" i="3"/>
  <c r="AF4" i="2" s="1"/>
  <c r="AF15" i="2" s="1"/>
  <c r="Z16" i="3"/>
  <c r="AD97" i="4"/>
  <c r="AD17" i="2"/>
  <c r="AD19" i="2" s="1"/>
  <c r="AD21" i="2" s="1"/>
  <c r="AD41" i="2" s="1"/>
  <c r="AD48" i="2" s="1"/>
  <c r="AD49" i="2" s="1"/>
  <c r="AC3" i="3"/>
  <c r="AD1" i="3"/>
  <c r="E13" i="5"/>
  <c r="AM2" i="2"/>
  <c r="AI2" i="3"/>
  <c r="AD61" i="4"/>
  <c r="AE98" i="4"/>
  <c r="AE99" i="4"/>
  <c r="AE65" i="4"/>
  <c r="AE62" i="4"/>
  <c r="AE63" i="4"/>
  <c r="AE64" i="4"/>
  <c r="AF37" i="4"/>
  <c r="AF49" i="4"/>
  <c r="AF17" i="4"/>
  <c r="AF22" i="4"/>
  <c r="AF48" i="4"/>
  <c r="AF45" i="4"/>
  <c r="AF44" i="4"/>
  <c r="AF43" i="4"/>
  <c r="AF11" i="4"/>
  <c r="AF34" i="4"/>
  <c r="AF30" i="4"/>
  <c r="AF26" i="4"/>
  <c r="AF14" i="4"/>
  <c r="AF42" i="4"/>
  <c r="AF41" i="4"/>
  <c r="AF38" i="4"/>
  <c r="AF33" i="4"/>
  <c r="AF29" i="4"/>
  <c r="AF25" i="4"/>
  <c r="AF19" i="4"/>
  <c r="AF13" i="4"/>
  <c r="AF36" i="4"/>
  <c r="AF32" i="4"/>
  <c r="AF28" i="4"/>
  <c r="AF24" i="4"/>
  <c r="AF18" i="4"/>
  <c r="AF12" i="4"/>
  <c r="AF35" i="4"/>
  <c r="AF31" i="4"/>
  <c r="AF27" i="4"/>
  <c r="AF23" i="4"/>
  <c r="AD72" i="4"/>
  <c r="G19" i="5"/>
  <c r="A20" i="5"/>
  <c r="AG123" i="4"/>
  <c r="AH3" i="4"/>
  <c r="AG118" i="4"/>
  <c r="AG120" i="4"/>
  <c r="AG121" i="4" s="1"/>
  <c r="AG4" i="4"/>
  <c r="AG5" i="4"/>
  <c r="C14" i="5"/>
  <c r="AH39" i="2"/>
  <c r="AJ3" i="2"/>
  <c r="AK1" i="2"/>
  <c r="AE73" i="4"/>
  <c r="AE77" i="4"/>
  <c r="AE81" i="4"/>
  <c r="AE85" i="4"/>
  <c r="AE74" i="4"/>
  <c r="AE78" i="4"/>
  <c r="AE82" i="4"/>
  <c r="AE86" i="4"/>
  <c r="AE75" i="4"/>
  <c r="AE79" i="4"/>
  <c r="AE83" i="4"/>
  <c r="AE87" i="4"/>
  <c r="AE76" i="4"/>
  <c r="AE80" i="4"/>
  <c r="AE84" i="4"/>
  <c r="AE88" i="4"/>
  <c r="AD67" i="4"/>
  <c r="AE69" i="4"/>
  <c r="AE70" i="4"/>
  <c r="AE68" i="4"/>
  <c r="AE67" i="4" s="1"/>
  <c r="AJ26" i="2" l="1"/>
  <c r="AJ28" i="2"/>
  <c r="AJ33" i="2"/>
  <c r="AJ35" i="2"/>
  <c r="AJ37" i="2"/>
  <c r="AJ32" i="2"/>
  <c r="AJ30" i="2"/>
  <c r="AJ27" i="2"/>
  <c r="AJ36" i="2"/>
  <c r="AJ38" i="2"/>
  <c r="AJ34" i="2"/>
  <c r="AJ25" i="2"/>
  <c r="AJ29" i="2"/>
  <c r="AJ31" i="2"/>
  <c r="AJ24" i="2"/>
  <c r="AF17" i="2"/>
  <c r="AF19" i="2" s="1"/>
  <c r="AB5" i="3"/>
  <c r="AG4" i="2" s="1"/>
  <c r="AG15" i="2" s="1"/>
  <c r="AA16" i="3"/>
  <c r="AE61" i="4"/>
  <c r="AE97" i="4"/>
  <c r="AE21" i="2"/>
  <c r="AE41" i="2" s="1"/>
  <c r="AE48" i="2" s="1"/>
  <c r="AE49" i="2" s="1"/>
  <c r="AI39" i="2"/>
  <c r="AD3" i="3"/>
  <c r="AE1" i="3"/>
  <c r="AF62" i="4"/>
  <c r="AF63" i="4"/>
  <c r="AF64" i="4"/>
  <c r="AF65" i="4"/>
  <c r="AF99" i="4"/>
  <c r="AF98" i="4"/>
  <c r="AF97" i="4" s="1"/>
  <c r="AG37" i="4"/>
  <c r="AG17" i="4"/>
  <c r="AG22" i="4"/>
  <c r="AG48" i="4"/>
  <c r="AG45" i="4"/>
  <c r="AG44" i="4"/>
  <c r="AG43" i="4"/>
  <c r="AG11" i="4"/>
  <c r="AG49" i="4"/>
  <c r="AG42" i="4"/>
  <c r="AG41" i="4"/>
  <c r="AG38" i="4"/>
  <c r="AG33" i="4"/>
  <c r="AG29" i="4"/>
  <c r="AG25" i="4"/>
  <c r="AG19" i="4"/>
  <c r="AG13" i="4"/>
  <c r="AG36" i="4"/>
  <c r="AG32" i="4"/>
  <c r="AG28" i="4"/>
  <c r="AG24" i="4"/>
  <c r="AG18" i="4"/>
  <c r="AG12" i="4"/>
  <c r="AG35" i="4"/>
  <c r="AG31" i="4"/>
  <c r="AG27" i="4"/>
  <c r="AG23" i="4"/>
  <c r="AG34" i="4"/>
  <c r="AG30" i="4"/>
  <c r="AG26" i="4"/>
  <c r="AG14" i="4"/>
  <c r="AE72" i="4"/>
  <c r="AF74" i="4"/>
  <c r="AF78" i="4"/>
  <c r="AF82" i="4"/>
  <c r="AF86" i="4"/>
  <c r="AF75" i="4"/>
  <c r="AF79" i="4"/>
  <c r="AF83" i="4"/>
  <c r="AF87" i="4"/>
  <c r="AF76" i="4"/>
  <c r="AF80" i="4"/>
  <c r="AF84" i="4"/>
  <c r="AF88" i="4"/>
  <c r="AF73" i="4"/>
  <c r="AF77" i="4"/>
  <c r="AF81" i="4"/>
  <c r="AF85" i="4"/>
  <c r="G20" i="5"/>
  <c r="A21" i="5"/>
  <c r="AK3" i="2"/>
  <c r="AL1" i="2"/>
  <c r="D14" i="5"/>
  <c r="F14" i="5" s="1"/>
  <c r="B15" i="5" s="1"/>
  <c r="AH118" i="4"/>
  <c r="AI3" i="4"/>
  <c r="AH120" i="4"/>
  <c r="AH121" i="4" s="1"/>
  <c r="AH123" i="4"/>
  <c r="AH5" i="4"/>
  <c r="AH4" i="4"/>
  <c r="AF70" i="4"/>
  <c r="AF68" i="4"/>
  <c r="AF69" i="4"/>
  <c r="AJ2" i="3"/>
  <c r="AN2" i="2"/>
  <c r="AK27" i="2" l="1"/>
  <c r="AK28" i="2"/>
  <c r="AK34" i="2"/>
  <c r="AK32" i="2"/>
  <c r="AK26" i="2"/>
  <c r="AK30" i="2"/>
  <c r="AK37" i="2"/>
  <c r="AK33" i="2"/>
  <c r="AK36" i="2"/>
  <c r="AK35" i="2"/>
  <c r="AK38" i="2"/>
  <c r="AK25" i="2"/>
  <c r="AK31" i="2"/>
  <c r="AK29" i="2"/>
  <c r="AK24" i="2"/>
  <c r="AC5" i="3"/>
  <c r="AH4" i="2" s="1"/>
  <c r="AH15" i="2" s="1"/>
  <c r="AB16" i="3"/>
  <c r="AF72" i="4"/>
  <c r="AF21" i="2"/>
  <c r="AF41" i="2" s="1"/>
  <c r="AF48" i="2" s="1"/>
  <c r="AF49" i="2" s="1"/>
  <c r="AF1" i="3"/>
  <c r="AE3" i="3"/>
  <c r="C15" i="5"/>
  <c r="E14" i="5"/>
  <c r="AF67" i="4"/>
  <c r="AL3" i="2"/>
  <c r="AM1" i="2"/>
  <c r="AG63" i="4"/>
  <c r="AG64" i="4"/>
  <c r="AG65" i="4"/>
  <c r="AG62" i="4"/>
  <c r="AG61" i="4" s="1"/>
  <c r="AG98" i="4"/>
  <c r="AG97" i="4" s="1"/>
  <c r="AG99" i="4"/>
  <c r="AJ39" i="2"/>
  <c r="AH37" i="4"/>
  <c r="AH22" i="4"/>
  <c r="AH48" i="4"/>
  <c r="AH45" i="4"/>
  <c r="AH44" i="4"/>
  <c r="AH43" i="4"/>
  <c r="AH11" i="4"/>
  <c r="AH49" i="4"/>
  <c r="AH17" i="4"/>
  <c r="AH36" i="4"/>
  <c r="AH32" i="4"/>
  <c r="AH28" i="4"/>
  <c r="AH24" i="4"/>
  <c r="AH18" i="4"/>
  <c r="AH12" i="4"/>
  <c r="AH35" i="4"/>
  <c r="AH31" i="4"/>
  <c r="AH27" i="4"/>
  <c r="AH23" i="4"/>
  <c r="AH34" i="4"/>
  <c r="AH30" i="4"/>
  <c r="AH26" i="4"/>
  <c r="AH14" i="4"/>
  <c r="AH42" i="4"/>
  <c r="AH41" i="4"/>
  <c r="AH38" i="4"/>
  <c r="AH33" i="4"/>
  <c r="AH29" i="4"/>
  <c r="AH25" i="4"/>
  <c r="AH19" i="4"/>
  <c r="AH13" i="4"/>
  <c r="AI123" i="4"/>
  <c r="AJ3" i="4"/>
  <c r="AI120" i="4"/>
  <c r="AI121" i="4" s="1"/>
  <c r="AI118" i="4"/>
  <c r="AI5" i="4"/>
  <c r="AI4" i="4"/>
  <c r="AO2" i="2"/>
  <c r="AK2" i="3"/>
  <c r="AG75" i="4"/>
  <c r="AG79" i="4"/>
  <c r="AG83" i="4"/>
  <c r="AG87" i="4"/>
  <c r="AG76" i="4"/>
  <c r="AG80" i="4"/>
  <c r="AG84" i="4"/>
  <c r="AG88" i="4"/>
  <c r="AG73" i="4"/>
  <c r="AG77" i="4"/>
  <c r="AG81" i="4"/>
  <c r="AG85" i="4"/>
  <c r="AG74" i="4"/>
  <c r="AG78" i="4"/>
  <c r="AG82" i="4"/>
  <c r="AG86" i="4"/>
  <c r="AF61" i="4"/>
  <c r="A22" i="5"/>
  <c r="G21" i="5"/>
  <c r="AG68" i="4"/>
  <c r="AG69" i="4"/>
  <c r="AG70" i="4"/>
  <c r="AL27" i="2" l="1"/>
  <c r="AL30" i="2"/>
  <c r="AL26" i="2"/>
  <c r="AL34" i="2"/>
  <c r="AL32" i="2"/>
  <c r="AL28" i="2"/>
  <c r="AL35" i="2"/>
  <c r="AL38" i="2"/>
  <c r="AL37" i="2"/>
  <c r="AL33" i="2"/>
  <c r="AL36" i="2"/>
  <c r="AL25" i="2"/>
  <c r="AL31" i="2"/>
  <c r="AL29" i="2"/>
  <c r="AL24" i="2"/>
  <c r="AD5" i="3"/>
  <c r="AI4" i="2" s="1"/>
  <c r="AI15" i="2" s="1"/>
  <c r="AC16" i="3"/>
  <c r="AG72" i="4"/>
  <c r="AH17" i="2"/>
  <c r="AH19" i="2" s="1"/>
  <c r="AK39" i="2"/>
  <c r="AG17" i="2"/>
  <c r="AG19" i="2" s="1"/>
  <c r="AG1" i="3"/>
  <c r="AF3" i="3"/>
  <c r="AG67" i="4"/>
  <c r="AL2" i="3"/>
  <c r="AP2" i="2"/>
  <c r="AH64" i="4"/>
  <c r="AH65" i="4"/>
  <c r="AH62" i="4"/>
  <c r="AH63" i="4"/>
  <c r="AH98" i="4"/>
  <c r="AH99" i="4"/>
  <c r="A23" i="5"/>
  <c r="G22" i="5"/>
  <c r="AH76" i="4"/>
  <c r="AH80" i="4"/>
  <c r="AH84" i="4"/>
  <c r="AH88" i="4"/>
  <c r="AH73" i="4"/>
  <c r="AH77" i="4"/>
  <c r="AH81" i="4"/>
  <c r="AH85" i="4"/>
  <c r="AH74" i="4"/>
  <c r="AH78" i="4"/>
  <c r="AH82" i="4"/>
  <c r="AH86" i="4"/>
  <c r="AH75" i="4"/>
  <c r="AH79" i="4"/>
  <c r="AH83" i="4"/>
  <c r="AH87" i="4"/>
  <c r="AJ120" i="4"/>
  <c r="AJ121" i="4" s="1"/>
  <c r="AJ123" i="4"/>
  <c r="AJ118" i="4"/>
  <c r="AK3" i="4"/>
  <c r="AJ5" i="4"/>
  <c r="AJ4" i="4"/>
  <c r="AH68" i="4"/>
  <c r="AH69" i="4"/>
  <c r="AH70" i="4"/>
  <c r="D15" i="5"/>
  <c r="F15" i="5" s="1"/>
  <c r="B16" i="5" s="1"/>
  <c r="AI37" i="4"/>
  <c r="AI11" i="4"/>
  <c r="AI49" i="4"/>
  <c r="AI17" i="4"/>
  <c r="AI22" i="4"/>
  <c r="AI48" i="4"/>
  <c r="AI45" i="4"/>
  <c r="AI44" i="4"/>
  <c r="AI43" i="4"/>
  <c r="AI35" i="4"/>
  <c r="AI31" i="4"/>
  <c r="AI27" i="4"/>
  <c r="AI23" i="4"/>
  <c r="AI34" i="4"/>
  <c r="AI30" i="4"/>
  <c r="AI26" i="4"/>
  <c r="AI14" i="4"/>
  <c r="AI42" i="4"/>
  <c r="AI41" i="4"/>
  <c r="AI38" i="4"/>
  <c r="AI33" i="4"/>
  <c r="AI29" i="4"/>
  <c r="AI25" i="4"/>
  <c r="AI19" i="4"/>
  <c r="AI13" i="4"/>
  <c r="AI36" i="4"/>
  <c r="AI32" i="4"/>
  <c r="AI28" i="4"/>
  <c r="AI24" i="4"/>
  <c r="AI18" i="4"/>
  <c r="AI12" i="4"/>
  <c r="AM3" i="2"/>
  <c r="AN1" i="2"/>
  <c r="AM32" i="2" l="1"/>
  <c r="AM34" i="2"/>
  <c r="AM36" i="2"/>
  <c r="AM26" i="2"/>
  <c r="AM27" i="2"/>
  <c r="AM30" i="2"/>
  <c r="AM33" i="2"/>
  <c r="AM37" i="2"/>
  <c r="AM28" i="2"/>
  <c r="AM35" i="2"/>
  <c r="AM38" i="2"/>
  <c r="AM29" i="2"/>
  <c r="AM25" i="2"/>
  <c r="AM31" i="2"/>
  <c r="AM24" i="2"/>
  <c r="AD16" i="3"/>
  <c r="AE5" i="3"/>
  <c r="AJ4" i="2" s="1"/>
  <c r="AH97" i="4"/>
  <c r="AI17" i="2"/>
  <c r="AI19" i="2" s="1"/>
  <c r="AH21" i="2"/>
  <c r="AH41" i="2" s="1"/>
  <c r="AH48" i="2" s="1"/>
  <c r="AH49" i="2" s="1"/>
  <c r="AG21" i="2"/>
  <c r="AG41" i="2" s="1"/>
  <c r="AG48" i="2" s="1"/>
  <c r="AG49" i="2" s="1"/>
  <c r="AG3" i="3"/>
  <c r="AH1" i="3"/>
  <c r="AH72" i="4"/>
  <c r="AI73" i="4"/>
  <c r="AI77" i="4"/>
  <c r="AI81" i="4"/>
  <c r="AI85" i="4"/>
  <c r="AI74" i="4"/>
  <c r="AI78" i="4"/>
  <c r="AI82" i="4"/>
  <c r="AI86" i="4"/>
  <c r="AI75" i="4"/>
  <c r="AI79" i="4"/>
  <c r="AI83" i="4"/>
  <c r="AI87" i="4"/>
  <c r="AI76" i="4"/>
  <c r="AI80" i="4"/>
  <c r="AI84" i="4"/>
  <c r="AI88" i="4"/>
  <c r="AL39" i="2"/>
  <c r="AI69" i="4"/>
  <c r="AI70" i="4"/>
  <c r="AI68" i="4"/>
  <c r="C16" i="5"/>
  <c r="AK123" i="4"/>
  <c r="AL3" i="4"/>
  <c r="AK120" i="4"/>
  <c r="AK121" i="4" s="1"/>
  <c r="AK118" i="4"/>
  <c r="AK4" i="4"/>
  <c r="AK5" i="4"/>
  <c r="G23" i="5"/>
  <c r="A24" i="5"/>
  <c r="AH61" i="4"/>
  <c r="AQ2" i="2"/>
  <c r="AM2" i="3"/>
  <c r="AI98" i="4"/>
  <c r="AI99" i="4"/>
  <c r="AI65" i="4"/>
  <c r="AI62" i="4"/>
  <c r="AI63" i="4"/>
  <c r="AI64" i="4"/>
  <c r="AJ37" i="4"/>
  <c r="AJ49" i="4"/>
  <c r="AJ17" i="4"/>
  <c r="AJ22" i="4"/>
  <c r="AJ48" i="4"/>
  <c r="AJ45" i="4"/>
  <c r="AJ44" i="4"/>
  <c r="AJ43" i="4"/>
  <c r="AJ11" i="4"/>
  <c r="AJ34" i="4"/>
  <c r="AJ30" i="4"/>
  <c r="AJ26" i="4"/>
  <c r="AJ14" i="4"/>
  <c r="AJ42" i="4"/>
  <c r="AJ41" i="4"/>
  <c r="AJ38" i="4"/>
  <c r="AJ33" i="4"/>
  <c r="AJ29" i="4"/>
  <c r="AJ25" i="4"/>
  <c r="AJ19" i="4"/>
  <c r="AJ13" i="4"/>
  <c r="AJ36" i="4"/>
  <c r="AJ32" i="4"/>
  <c r="AJ28" i="4"/>
  <c r="AJ24" i="4"/>
  <c r="AJ18" i="4"/>
  <c r="AJ12" i="4"/>
  <c r="AJ35" i="4"/>
  <c r="AJ31" i="4"/>
  <c r="AJ27" i="4"/>
  <c r="AJ23" i="4"/>
  <c r="AN3" i="2"/>
  <c r="AO1" i="2"/>
  <c r="E15" i="5"/>
  <c r="AH67" i="4"/>
  <c r="AN27" i="2" l="1"/>
  <c r="AN28" i="2"/>
  <c r="AN38" i="2"/>
  <c r="AN30" i="2"/>
  <c r="AN33" i="2"/>
  <c r="AN34" i="2"/>
  <c r="AN26" i="2"/>
  <c r="AN32" i="2"/>
  <c r="AN35" i="2"/>
  <c r="AN37" i="2"/>
  <c r="AN36" i="2"/>
  <c r="AN31" i="2"/>
  <c r="AN29" i="2"/>
  <c r="AN25" i="2"/>
  <c r="AN24" i="2"/>
  <c r="AJ15" i="2"/>
  <c r="AF5" i="3"/>
  <c r="AK4" i="2" s="1"/>
  <c r="AE16" i="3"/>
  <c r="AI61" i="4"/>
  <c r="AM39" i="2"/>
  <c r="AI21" i="2"/>
  <c r="AI41" i="2" s="1"/>
  <c r="AI48" i="2" s="1"/>
  <c r="AI49" i="2" s="1"/>
  <c r="AH3" i="3"/>
  <c r="AI1" i="3"/>
  <c r="D16" i="5"/>
  <c r="F16" i="5" s="1"/>
  <c r="B17" i="5" s="1"/>
  <c r="G24" i="5"/>
  <c r="A25" i="5"/>
  <c r="AO3" i="2"/>
  <c r="AP1" i="2"/>
  <c r="AJ62" i="4"/>
  <c r="AJ63" i="4"/>
  <c r="AJ64" i="4"/>
  <c r="AJ65" i="4"/>
  <c r="AJ99" i="4"/>
  <c r="AJ98" i="4"/>
  <c r="AN2" i="3"/>
  <c r="AR2" i="2"/>
  <c r="AL118" i="4"/>
  <c r="AM3" i="4"/>
  <c r="AL120" i="4"/>
  <c r="AL121" i="4" s="1"/>
  <c r="AL123" i="4"/>
  <c r="AL5" i="4"/>
  <c r="AL4" i="4"/>
  <c r="AI67" i="4"/>
  <c r="AK37" i="4"/>
  <c r="AK17" i="4"/>
  <c r="AK22" i="4"/>
  <c r="AK48" i="4"/>
  <c r="AK45" i="4"/>
  <c r="AK44" i="4"/>
  <c r="AK43" i="4"/>
  <c r="AK11" i="4"/>
  <c r="AK49" i="4"/>
  <c r="AK42" i="4"/>
  <c r="AK41" i="4"/>
  <c r="AK38" i="4"/>
  <c r="AK33" i="4"/>
  <c r="AK29" i="4"/>
  <c r="AK25" i="4"/>
  <c r="AK19" i="4"/>
  <c r="AK13" i="4"/>
  <c r="AK36" i="4"/>
  <c r="AK32" i="4"/>
  <c r="AK28" i="4"/>
  <c r="AK24" i="4"/>
  <c r="AK18" i="4"/>
  <c r="AK12" i="4"/>
  <c r="AK35" i="4"/>
  <c r="AK31" i="4"/>
  <c r="AK27" i="4"/>
  <c r="AK23" i="4"/>
  <c r="AK34" i="4"/>
  <c r="AK30" i="4"/>
  <c r="AK26" i="4"/>
  <c r="AK14" i="4"/>
  <c r="AJ74" i="4"/>
  <c r="AJ78" i="4"/>
  <c r="AJ82" i="4"/>
  <c r="AJ86" i="4"/>
  <c r="AJ75" i="4"/>
  <c r="AJ79" i="4"/>
  <c r="AJ83" i="4"/>
  <c r="AJ87" i="4"/>
  <c r="AJ76" i="4"/>
  <c r="AJ80" i="4"/>
  <c r="AJ84" i="4"/>
  <c r="AJ88" i="4"/>
  <c r="AJ73" i="4"/>
  <c r="AJ77" i="4"/>
  <c r="AJ81" i="4"/>
  <c r="AJ85" i="4"/>
  <c r="AJ70" i="4"/>
  <c r="AJ68" i="4"/>
  <c r="AJ69" i="4"/>
  <c r="AI97" i="4"/>
  <c r="AI72" i="4"/>
  <c r="AO26" i="2" l="1"/>
  <c r="AO28" i="2"/>
  <c r="AO32" i="2"/>
  <c r="AO30" i="2"/>
  <c r="AO36" i="2"/>
  <c r="AO27" i="2"/>
  <c r="AO33" i="2"/>
  <c r="AO34" i="2"/>
  <c r="AO38" i="2"/>
  <c r="AO35" i="2"/>
  <c r="AO37" i="2"/>
  <c r="AO25" i="2"/>
  <c r="AO31" i="2"/>
  <c r="AO29" i="2"/>
  <c r="AO24" i="2"/>
  <c r="AK15" i="2"/>
  <c r="AK17" i="2" s="1"/>
  <c r="AK19" i="2" s="1"/>
  <c r="AG5" i="3"/>
  <c r="AL4" i="2" s="1"/>
  <c r="AF16" i="3"/>
  <c r="AJ61" i="4"/>
  <c r="AJ67" i="4"/>
  <c r="AJ17" i="2"/>
  <c r="AJ19" i="2" s="1"/>
  <c r="AI3" i="3"/>
  <c r="AJ1" i="3"/>
  <c r="AN39" i="2"/>
  <c r="AK75" i="4"/>
  <c r="AK79" i="4"/>
  <c r="AK83" i="4"/>
  <c r="AK87" i="4"/>
  <c r="AK76" i="4"/>
  <c r="AK80" i="4"/>
  <c r="AK84" i="4"/>
  <c r="AK88" i="4"/>
  <c r="AK73" i="4"/>
  <c r="AK77" i="4"/>
  <c r="AK81" i="4"/>
  <c r="AK85" i="4"/>
  <c r="AK74" i="4"/>
  <c r="AK78" i="4"/>
  <c r="AK82" i="4"/>
  <c r="AK86" i="4"/>
  <c r="AJ97" i="4"/>
  <c r="A26" i="5"/>
  <c r="G25" i="5"/>
  <c r="AL37" i="4"/>
  <c r="AL22" i="4"/>
  <c r="AL48" i="4"/>
  <c r="AL45" i="4"/>
  <c r="AL44" i="4"/>
  <c r="AL43" i="4"/>
  <c r="AL11" i="4"/>
  <c r="AL49" i="4"/>
  <c r="AL17" i="4"/>
  <c r="AL36" i="4"/>
  <c r="AL32" i="4"/>
  <c r="AL28" i="4"/>
  <c r="AL24" i="4"/>
  <c r="AL18" i="4"/>
  <c r="AL12" i="4"/>
  <c r="AL35" i="4"/>
  <c r="AL31" i="4"/>
  <c r="AL27" i="4"/>
  <c r="AL23" i="4"/>
  <c r="AL34" i="4"/>
  <c r="AL30" i="4"/>
  <c r="AL26" i="4"/>
  <c r="AL14" i="4"/>
  <c r="AL42" i="4"/>
  <c r="AL41" i="4"/>
  <c r="AL38" i="4"/>
  <c r="AL33" i="4"/>
  <c r="AL29" i="4"/>
  <c r="AL25" i="4"/>
  <c r="AL19" i="4"/>
  <c r="AL13" i="4"/>
  <c r="C17" i="5"/>
  <c r="AK68" i="4"/>
  <c r="AK69" i="4"/>
  <c r="AK70" i="4"/>
  <c r="AP3" i="2"/>
  <c r="AQ1" i="2"/>
  <c r="E16" i="5"/>
  <c r="AJ72" i="4"/>
  <c r="AK63" i="4"/>
  <c r="AK64" i="4"/>
  <c r="AK65" i="4"/>
  <c r="AK62" i="4"/>
  <c r="AK98" i="4"/>
  <c r="AK97" i="4" s="1"/>
  <c r="AK99" i="4"/>
  <c r="AM123" i="4"/>
  <c r="AN3" i="4"/>
  <c r="AM120" i="4"/>
  <c r="AM121" i="4" s="1"/>
  <c r="AM118" i="4"/>
  <c r="AM5" i="4"/>
  <c r="AM4" i="4"/>
  <c r="AS2" i="2"/>
  <c r="AO2" i="3"/>
  <c r="AP26" i="2" l="1"/>
  <c r="AP33" i="2"/>
  <c r="AP35" i="2"/>
  <c r="AP37" i="2"/>
  <c r="AP28" i="2"/>
  <c r="AP27" i="2"/>
  <c r="AP30" i="2"/>
  <c r="AP34" i="2"/>
  <c r="AP36" i="2"/>
  <c r="AP32" i="2"/>
  <c r="AP38" i="2"/>
  <c r="AP31" i="2"/>
  <c r="AP29" i="2"/>
  <c r="AP25" i="2"/>
  <c r="AP24" i="2"/>
  <c r="AL15" i="2"/>
  <c r="AH5" i="3"/>
  <c r="AM4" i="2" s="1"/>
  <c r="AM15" i="2" s="1"/>
  <c r="AG16" i="3"/>
  <c r="AK67" i="4"/>
  <c r="AO39" i="2"/>
  <c r="AJ21" i="2"/>
  <c r="AJ41" i="2" s="1"/>
  <c r="AJ3" i="3"/>
  <c r="AK1" i="3"/>
  <c r="AK21" i="2"/>
  <c r="AK41" i="2" s="1"/>
  <c r="D17" i="5"/>
  <c r="F17" i="5" s="1"/>
  <c r="B18" i="5" s="1"/>
  <c r="AL64" i="4"/>
  <c r="AL65" i="4"/>
  <c r="AL62" i="4"/>
  <c r="AL63" i="4"/>
  <c r="AL98" i="4"/>
  <c r="AL99" i="4"/>
  <c r="A27" i="5"/>
  <c r="G26" i="5"/>
  <c r="AM37" i="4"/>
  <c r="AM11" i="4"/>
  <c r="AM49" i="4"/>
  <c r="AM17" i="4"/>
  <c r="AM22" i="4"/>
  <c r="AM48" i="4"/>
  <c r="AM45" i="4"/>
  <c r="AM44" i="4"/>
  <c r="AM43" i="4"/>
  <c r="AM35" i="4"/>
  <c r="AM31" i="4"/>
  <c r="AM27" i="4"/>
  <c r="AM23" i="4"/>
  <c r="AM34" i="4"/>
  <c r="AM30" i="4"/>
  <c r="AM26" i="4"/>
  <c r="AM14" i="4"/>
  <c r="AM42" i="4"/>
  <c r="AM41" i="4"/>
  <c r="AM38" i="4"/>
  <c r="AM33" i="4"/>
  <c r="AM29" i="4"/>
  <c r="AM25" i="4"/>
  <c r="AM19" i="4"/>
  <c r="AM13" i="4"/>
  <c r="AM36" i="4"/>
  <c r="AM32" i="4"/>
  <c r="AM28" i="4"/>
  <c r="AM24" i="4"/>
  <c r="AM18" i="4"/>
  <c r="AM12" i="4"/>
  <c r="AP2" i="3"/>
  <c r="AT2" i="2"/>
  <c r="AQ3" i="2"/>
  <c r="AR1" i="2"/>
  <c r="AL76" i="4"/>
  <c r="AL80" i="4"/>
  <c r="AL84" i="4"/>
  <c r="AL88" i="4"/>
  <c r="AL73" i="4"/>
  <c r="AL77" i="4"/>
  <c r="AL81" i="4"/>
  <c r="AL85" i="4"/>
  <c r="AL74" i="4"/>
  <c r="AL78" i="4"/>
  <c r="AL82" i="4"/>
  <c r="AL86" i="4"/>
  <c r="AL75" i="4"/>
  <c r="AL79" i="4"/>
  <c r="AL83" i="4"/>
  <c r="AL87" i="4"/>
  <c r="AL68" i="4"/>
  <c r="AL69" i="4"/>
  <c r="AL70" i="4"/>
  <c r="AN120" i="4"/>
  <c r="AN121" i="4" s="1"/>
  <c r="AN123" i="4"/>
  <c r="AN118" i="4"/>
  <c r="AO3" i="4"/>
  <c r="AN5" i="4"/>
  <c r="AN4" i="4"/>
  <c r="AK61" i="4"/>
  <c r="AK72" i="4"/>
  <c r="AQ28" i="2" l="1"/>
  <c r="AQ32" i="2"/>
  <c r="AQ35" i="2"/>
  <c r="AQ27" i="2"/>
  <c r="AQ30" i="2"/>
  <c r="AQ33" i="2"/>
  <c r="AQ26" i="2"/>
  <c r="AQ34" i="2"/>
  <c r="AQ36" i="2"/>
  <c r="AQ37" i="2"/>
  <c r="AQ38" i="2"/>
  <c r="AQ31" i="2"/>
  <c r="AQ29" i="2"/>
  <c r="AQ25" i="2"/>
  <c r="AQ24" i="2"/>
  <c r="AH16" i="3"/>
  <c r="AI5" i="3"/>
  <c r="AN4" i="2" s="1"/>
  <c r="AN15" i="2" s="1"/>
  <c r="AL67" i="4"/>
  <c r="AL61" i="4"/>
  <c r="AL17" i="2"/>
  <c r="AL19" i="2" s="1"/>
  <c r="AK3" i="3"/>
  <c r="AL1" i="3"/>
  <c r="E17" i="5"/>
  <c r="AN37" i="4"/>
  <c r="AN49" i="4"/>
  <c r="AN17" i="4"/>
  <c r="AN22" i="4"/>
  <c r="AN48" i="4"/>
  <c r="AN45" i="4"/>
  <c r="AN44" i="4"/>
  <c r="AN43" i="4"/>
  <c r="AN11" i="4"/>
  <c r="AN34" i="4"/>
  <c r="AN30" i="4"/>
  <c r="AN26" i="4"/>
  <c r="AN14" i="4"/>
  <c r="AN42" i="4"/>
  <c r="AN41" i="4"/>
  <c r="AN38" i="4"/>
  <c r="AN33" i="4"/>
  <c r="AN29" i="4"/>
  <c r="AN25" i="4"/>
  <c r="AN19" i="4"/>
  <c r="AN13" i="4"/>
  <c r="AN36" i="4"/>
  <c r="AN32" i="4"/>
  <c r="AN28" i="4"/>
  <c r="AN24" i="4"/>
  <c r="AN18" i="4"/>
  <c r="AN12" i="4"/>
  <c r="AN35" i="4"/>
  <c r="AN31" i="4"/>
  <c r="AN27" i="4"/>
  <c r="AN23" i="4"/>
  <c r="AM73" i="4"/>
  <c r="AM77" i="4"/>
  <c r="AM81" i="4"/>
  <c r="AM85" i="4"/>
  <c r="AM74" i="4"/>
  <c r="AM78" i="4"/>
  <c r="AM82" i="4"/>
  <c r="AM86" i="4"/>
  <c r="AM75" i="4"/>
  <c r="AM79" i="4"/>
  <c r="AM83" i="4"/>
  <c r="AM87" i="4"/>
  <c r="AM76" i="4"/>
  <c r="AM80" i="4"/>
  <c r="AM84" i="4"/>
  <c r="AM88" i="4"/>
  <c r="AU2" i="2"/>
  <c r="AQ2" i="3"/>
  <c r="AM69" i="4"/>
  <c r="AM70" i="4"/>
  <c r="AM68" i="4"/>
  <c r="AO123" i="4"/>
  <c r="AP3" i="4"/>
  <c r="AO118" i="4"/>
  <c r="AO120" i="4"/>
  <c r="AO121" i="4" s="1"/>
  <c r="AO5" i="4"/>
  <c r="AO4" i="4"/>
  <c r="AR3" i="2"/>
  <c r="AS1" i="2"/>
  <c r="AL97" i="4"/>
  <c r="AP39" i="2"/>
  <c r="AL72" i="4"/>
  <c r="AM98" i="4"/>
  <c r="AM99" i="4"/>
  <c r="AM65" i="4"/>
  <c r="AM62" i="4"/>
  <c r="AM63" i="4"/>
  <c r="AM64" i="4"/>
  <c r="G27" i="5"/>
  <c r="A28" i="5"/>
  <c r="C18" i="5"/>
  <c r="AR27" i="2" l="1"/>
  <c r="AR30" i="2"/>
  <c r="AR28" i="2"/>
  <c r="AR26" i="2"/>
  <c r="AR34" i="2"/>
  <c r="AR32" i="2"/>
  <c r="AR36" i="2"/>
  <c r="AR33" i="2"/>
  <c r="AR35" i="2"/>
  <c r="AR37" i="2"/>
  <c r="AR38" i="2"/>
  <c r="AR31" i="2"/>
  <c r="AR29" i="2"/>
  <c r="AR25" i="2"/>
  <c r="AR24" i="2"/>
  <c r="AJ5" i="3"/>
  <c r="AO4" i="2" s="1"/>
  <c r="AO15" i="2" s="1"/>
  <c r="AN17" i="2"/>
  <c r="AN19" i="2" s="1"/>
  <c r="AI16" i="3"/>
  <c r="AL21" i="2"/>
  <c r="AL41" i="2" s="1"/>
  <c r="AM97" i="4"/>
  <c r="AL3" i="3"/>
  <c r="AM1" i="3"/>
  <c r="AO37" i="4"/>
  <c r="AO17" i="4"/>
  <c r="AO22" i="4"/>
  <c r="AO48" i="4"/>
  <c r="AO45" i="4"/>
  <c r="AO44" i="4"/>
  <c r="AO43" i="4"/>
  <c r="AO11" i="4"/>
  <c r="AO49" i="4"/>
  <c r="AO42" i="4"/>
  <c r="AO41" i="4"/>
  <c r="AO38" i="4"/>
  <c r="AO33" i="4"/>
  <c r="AO29" i="4"/>
  <c r="AO25" i="4"/>
  <c r="AO19" i="4"/>
  <c r="AO13" i="4"/>
  <c r="AO36" i="4"/>
  <c r="AO32" i="4"/>
  <c r="AO28" i="4"/>
  <c r="AO24" i="4"/>
  <c r="AO18" i="4"/>
  <c r="AO12" i="4"/>
  <c r="AO35" i="4"/>
  <c r="AO31" i="4"/>
  <c r="AO27" i="4"/>
  <c r="AO23" i="4"/>
  <c r="AO34" i="4"/>
  <c r="AO30" i="4"/>
  <c r="AO26" i="4"/>
  <c r="AO14" i="4"/>
  <c r="D18" i="5"/>
  <c r="F18" i="5" s="1"/>
  <c r="B19" i="5" s="1"/>
  <c r="AS3" i="2"/>
  <c r="AT1" i="2"/>
  <c r="AN62" i="4"/>
  <c r="AN63" i="4"/>
  <c r="AN64" i="4"/>
  <c r="AN65" i="4"/>
  <c r="AN99" i="4"/>
  <c r="AN98" i="4"/>
  <c r="AR2" i="3"/>
  <c r="AV2" i="2"/>
  <c r="AM72" i="4"/>
  <c r="AN74" i="4"/>
  <c r="AN78" i="4"/>
  <c r="AN82" i="4"/>
  <c r="AN86" i="4"/>
  <c r="AN75" i="4"/>
  <c r="AN79" i="4"/>
  <c r="AN83" i="4"/>
  <c r="AN87" i="4"/>
  <c r="AN76" i="4"/>
  <c r="AN80" i="4"/>
  <c r="AN84" i="4"/>
  <c r="AN88" i="4"/>
  <c r="AN73" i="4"/>
  <c r="AN77" i="4"/>
  <c r="AN81" i="4"/>
  <c r="AN85" i="4"/>
  <c r="G28" i="5"/>
  <c r="A29" i="5"/>
  <c r="AM61" i="4"/>
  <c r="AQ39" i="2"/>
  <c r="AP118" i="4"/>
  <c r="AQ3" i="4"/>
  <c r="AP120" i="4"/>
  <c r="AP121" i="4" s="1"/>
  <c r="AP123" i="4"/>
  <c r="AP5" i="4"/>
  <c r="AP4" i="4"/>
  <c r="AM67" i="4"/>
  <c r="AN70" i="4"/>
  <c r="AN68" i="4"/>
  <c r="AN69" i="4"/>
  <c r="AS27" i="2" l="1"/>
  <c r="AS34" i="2"/>
  <c r="AS36" i="2"/>
  <c r="AS26" i="2"/>
  <c r="AS28" i="2"/>
  <c r="AS32" i="2"/>
  <c r="AS30" i="2"/>
  <c r="AS37" i="2"/>
  <c r="AS38" i="2"/>
  <c r="AS33" i="2"/>
  <c r="AS35" i="2"/>
  <c r="AS25" i="2"/>
  <c r="AS31" i="2"/>
  <c r="AS29" i="2"/>
  <c r="AS24" i="2"/>
  <c r="AK5" i="3"/>
  <c r="AP4" i="2" s="1"/>
  <c r="AJ16" i="3"/>
  <c r="AO17" i="2"/>
  <c r="AO19" i="2" s="1"/>
  <c r="I18" i="1"/>
  <c r="AN67" i="4"/>
  <c r="AN61" i="4"/>
  <c r="AN21" i="2"/>
  <c r="AN41" i="2" s="1"/>
  <c r="AM17" i="2"/>
  <c r="AM19" i="2" s="1"/>
  <c r="AM21" i="2" s="1"/>
  <c r="AM41" i="2" s="1"/>
  <c r="AM3" i="3"/>
  <c r="AN1" i="3"/>
  <c r="E18" i="5"/>
  <c r="AO75" i="4"/>
  <c r="AO79" i="4"/>
  <c r="AO83" i="4"/>
  <c r="AO87" i="4"/>
  <c r="AO76" i="4"/>
  <c r="AO80" i="4"/>
  <c r="AO84" i="4"/>
  <c r="AO88" i="4"/>
  <c r="AO73" i="4"/>
  <c r="AO77" i="4"/>
  <c r="AO81" i="4"/>
  <c r="AO85" i="4"/>
  <c r="AO74" i="4"/>
  <c r="AO78" i="4"/>
  <c r="AO82" i="4"/>
  <c r="AO86" i="4"/>
  <c r="A30" i="5"/>
  <c r="G29" i="5"/>
  <c r="AW2" i="2"/>
  <c r="AS2" i="3"/>
  <c r="AT3" i="2"/>
  <c r="AU1" i="2"/>
  <c r="AO68" i="4"/>
  <c r="AO69" i="4"/>
  <c r="AO70" i="4"/>
  <c r="AP37" i="4"/>
  <c r="AP22" i="4"/>
  <c r="AP48" i="4"/>
  <c r="AP45" i="4"/>
  <c r="AP44" i="4"/>
  <c r="AP43" i="4"/>
  <c r="AP11" i="4"/>
  <c r="AP49" i="4"/>
  <c r="AP17" i="4"/>
  <c r="AP36" i="4"/>
  <c r="AP32" i="4"/>
  <c r="AP28" i="4"/>
  <c r="AP24" i="4"/>
  <c r="AP18" i="4"/>
  <c r="AP12" i="4"/>
  <c r="AP35" i="4"/>
  <c r="AP31" i="4"/>
  <c r="AP27" i="4"/>
  <c r="AP23" i="4"/>
  <c r="AP34" i="4"/>
  <c r="AP30" i="4"/>
  <c r="AP26" i="4"/>
  <c r="AP14" i="4"/>
  <c r="AP42" i="4"/>
  <c r="AP41" i="4"/>
  <c r="AP38" i="4"/>
  <c r="AP33" i="4"/>
  <c r="AP29" i="4"/>
  <c r="AP25" i="4"/>
  <c r="AP19" i="4"/>
  <c r="AP13" i="4"/>
  <c r="AR39" i="2"/>
  <c r="AQ123" i="4"/>
  <c r="AR3" i="4"/>
  <c r="AQ120" i="4"/>
  <c r="AQ121" i="4" s="1"/>
  <c r="AQ118" i="4"/>
  <c r="AQ5" i="4"/>
  <c r="AQ4" i="4"/>
  <c r="AN72" i="4"/>
  <c r="AN97" i="4"/>
  <c r="C19" i="5"/>
  <c r="AO63" i="4"/>
  <c r="AO64" i="4"/>
  <c r="AO65" i="4"/>
  <c r="AO62" i="4"/>
  <c r="AO98" i="4"/>
  <c r="AO99" i="4"/>
  <c r="AT26" i="2" l="1"/>
  <c r="AT32" i="2"/>
  <c r="AT27" i="2"/>
  <c r="AT33" i="2"/>
  <c r="AT37" i="2"/>
  <c r="AT38" i="2"/>
  <c r="AT34" i="2"/>
  <c r="AT28" i="2"/>
  <c r="AT35" i="2"/>
  <c r="AT30" i="2"/>
  <c r="AT36" i="2"/>
  <c r="AT29" i="2"/>
  <c r="AT31" i="2"/>
  <c r="AT25" i="2"/>
  <c r="AT24" i="2"/>
  <c r="H22" i="1"/>
  <c r="H31" i="1"/>
  <c r="H32" i="1"/>
  <c r="H28" i="1"/>
  <c r="H29" i="1"/>
  <c r="H30" i="1"/>
  <c r="H33" i="1"/>
  <c r="H27" i="1"/>
  <c r="H26" i="1"/>
  <c r="H25" i="1"/>
  <c r="H24" i="1"/>
  <c r="H35" i="1"/>
  <c r="H23" i="1"/>
  <c r="H34" i="1"/>
  <c r="H21" i="1"/>
  <c r="AP15" i="2"/>
  <c r="AP17" i="2" s="1"/>
  <c r="AP19" i="2" s="1"/>
  <c r="AP21" i="2" s="1"/>
  <c r="AP41" i="2" s="1"/>
  <c r="AL5" i="3"/>
  <c r="AQ4" i="2" s="1"/>
  <c r="AK16" i="3"/>
  <c r="S4" i="1"/>
  <c r="S6" i="1"/>
  <c r="S9" i="1"/>
  <c r="S10" i="1"/>
  <c r="AS39" i="2"/>
  <c r="AO21" i="2"/>
  <c r="AO41" i="2" s="1"/>
  <c r="AO1" i="3"/>
  <c r="AN3" i="3"/>
  <c r="AP68" i="4"/>
  <c r="AP69" i="4"/>
  <c r="AP70" i="4"/>
  <c r="AU3" i="2"/>
  <c r="AV1" i="2"/>
  <c r="AO72" i="4"/>
  <c r="AR120" i="4"/>
  <c r="AR121" i="4" s="1"/>
  <c r="AR123" i="4"/>
  <c r="AR118" i="4"/>
  <c r="AS3" i="4"/>
  <c r="AR5" i="4"/>
  <c r="AR4" i="4"/>
  <c r="G30" i="5"/>
  <c r="A31" i="5"/>
  <c r="D19" i="5"/>
  <c r="F19" i="5" s="1"/>
  <c r="B20" i="5" s="1"/>
  <c r="AO97" i="4"/>
  <c r="AO61" i="4"/>
  <c r="AQ37" i="4"/>
  <c r="AQ11" i="4"/>
  <c r="AQ49" i="4"/>
  <c r="AQ17" i="4"/>
  <c r="AQ22" i="4"/>
  <c r="AQ48" i="4"/>
  <c r="AQ45" i="4"/>
  <c r="AQ44" i="4"/>
  <c r="AQ43" i="4"/>
  <c r="AQ35" i="4"/>
  <c r="AQ31" i="4"/>
  <c r="AQ27" i="4"/>
  <c r="AQ23" i="4"/>
  <c r="AQ34" i="4"/>
  <c r="AQ30" i="4"/>
  <c r="AQ26" i="4"/>
  <c r="AQ14" i="4"/>
  <c r="AQ42" i="4"/>
  <c r="AQ41" i="4"/>
  <c r="AQ38" i="4"/>
  <c r="AQ33" i="4"/>
  <c r="AQ29" i="4"/>
  <c r="AQ25" i="4"/>
  <c r="AQ19" i="4"/>
  <c r="AQ13" i="4"/>
  <c r="AQ36" i="4"/>
  <c r="AQ32" i="4"/>
  <c r="AQ28" i="4"/>
  <c r="AQ24" i="4"/>
  <c r="AQ18" i="4"/>
  <c r="AQ12" i="4"/>
  <c r="AP64" i="4"/>
  <c r="AP65" i="4"/>
  <c r="AP62" i="4"/>
  <c r="AP63" i="4"/>
  <c r="AP98" i="4"/>
  <c r="AP97" i="4" s="1"/>
  <c r="AP99" i="4"/>
  <c r="AT2" i="3"/>
  <c r="AX2" i="2"/>
  <c r="AP76" i="4"/>
  <c r="AP80" i="4"/>
  <c r="AP84" i="4"/>
  <c r="AP88" i="4"/>
  <c r="AP73" i="4"/>
  <c r="AP77" i="4"/>
  <c r="AP81" i="4"/>
  <c r="AP85" i="4"/>
  <c r="AP74" i="4"/>
  <c r="AP78" i="4"/>
  <c r="AP82" i="4"/>
  <c r="AP86" i="4"/>
  <c r="AP75" i="4"/>
  <c r="AP79" i="4"/>
  <c r="AP83" i="4"/>
  <c r="AP87" i="4"/>
  <c r="AO67" i="4"/>
  <c r="AU26" i="2" l="1"/>
  <c r="AU28" i="2"/>
  <c r="AU32" i="2"/>
  <c r="AU30" i="2"/>
  <c r="AU33" i="2"/>
  <c r="AU34" i="2"/>
  <c r="AU27" i="2"/>
  <c r="AU35" i="2"/>
  <c r="AU37" i="2"/>
  <c r="AU38" i="2"/>
  <c r="AU36" i="2"/>
  <c r="AU29" i="2"/>
  <c r="AU25" i="2"/>
  <c r="AU31" i="2"/>
  <c r="AU24" i="2"/>
  <c r="H36" i="1"/>
  <c r="AQ15" i="2"/>
  <c r="AQ17" i="2" s="1"/>
  <c r="AQ19" i="2" s="1"/>
  <c r="AQ21" i="2" s="1"/>
  <c r="AQ41" i="2" s="1"/>
  <c r="AM5" i="3"/>
  <c r="AR4" i="2" s="1"/>
  <c r="AL16" i="3"/>
  <c r="AP72" i="4"/>
  <c r="AP67" i="4"/>
  <c r="AO3" i="3"/>
  <c r="AP1" i="3"/>
  <c r="E19" i="5"/>
  <c r="AQ73" i="4"/>
  <c r="AQ77" i="4"/>
  <c r="AQ81" i="4"/>
  <c r="AQ85" i="4"/>
  <c r="AQ74" i="4"/>
  <c r="AQ78" i="4"/>
  <c r="AQ82" i="4"/>
  <c r="AQ86" i="4"/>
  <c r="AQ75" i="4"/>
  <c r="AQ79" i="4"/>
  <c r="AQ83" i="4"/>
  <c r="AQ87" i="4"/>
  <c r="AQ76" i="4"/>
  <c r="AQ80" i="4"/>
  <c r="AQ84" i="4"/>
  <c r="AQ88" i="4"/>
  <c r="AV3" i="2"/>
  <c r="AW1" i="2"/>
  <c r="A32" i="5"/>
  <c r="G31" i="5"/>
  <c r="AS123" i="4"/>
  <c r="AT3" i="4"/>
  <c r="AS120" i="4"/>
  <c r="AS121" i="4" s="1"/>
  <c r="AS118" i="4"/>
  <c r="AS5" i="4"/>
  <c r="AS4" i="4"/>
  <c r="AQ69" i="4"/>
  <c r="AQ70" i="4"/>
  <c r="AQ68" i="4"/>
  <c r="AQ67" i="4" s="1"/>
  <c r="AY2" i="2"/>
  <c r="AU2" i="3"/>
  <c r="AP61" i="4"/>
  <c r="C20" i="5"/>
  <c r="AR37" i="4"/>
  <c r="AR49" i="4"/>
  <c r="AR17" i="4"/>
  <c r="AR22" i="4"/>
  <c r="AR48" i="4"/>
  <c r="AR45" i="4"/>
  <c r="AR44" i="4"/>
  <c r="AR43" i="4"/>
  <c r="AR11" i="4"/>
  <c r="AR34" i="4"/>
  <c r="AR30" i="4"/>
  <c r="AR26" i="4"/>
  <c r="AR14" i="4"/>
  <c r="AR42" i="4"/>
  <c r="AR41" i="4"/>
  <c r="AR38" i="4"/>
  <c r="AR33" i="4"/>
  <c r="AR29" i="4"/>
  <c r="AR25" i="4"/>
  <c r="AR19" i="4"/>
  <c r="AR13" i="4"/>
  <c r="AR36" i="4"/>
  <c r="AR32" i="4"/>
  <c r="AR28" i="4"/>
  <c r="AR24" i="4"/>
  <c r="AR18" i="4"/>
  <c r="AR12" i="4"/>
  <c r="AR35" i="4"/>
  <c r="AR31" i="4"/>
  <c r="AR27" i="4"/>
  <c r="AR23" i="4"/>
  <c r="AQ98" i="4"/>
  <c r="AQ99" i="4"/>
  <c r="AQ65" i="4"/>
  <c r="AQ62" i="4"/>
  <c r="AQ63" i="4"/>
  <c r="AQ64" i="4"/>
  <c r="AT39" i="2"/>
  <c r="AV26" i="2" l="1"/>
  <c r="AV30" i="2"/>
  <c r="AV33" i="2"/>
  <c r="AV35" i="2"/>
  <c r="AV37" i="2"/>
  <c r="AV36" i="2"/>
  <c r="AV32" i="2"/>
  <c r="AV34" i="2"/>
  <c r="AV28" i="2"/>
  <c r="AV27" i="2"/>
  <c r="AV38" i="2"/>
  <c r="AV31" i="2"/>
  <c r="AV25" i="2"/>
  <c r="AV29" i="2"/>
  <c r="AV24" i="2"/>
  <c r="AR15" i="2"/>
  <c r="AR17" i="2" s="1"/>
  <c r="AR19" i="2" s="1"/>
  <c r="AR21" i="2" s="1"/>
  <c r="AR41" i="2" s="1"/>
  <c r="AN5" i="3"/>
  <c r="AS4" i="2" s="1"/>
  <c r="AM16" i="3"/>
  <c r="AQ97" i="4"/>
  <c r="AQ61" i="4"/>
  <c r="AU39" i="2"/>
  <c r="AP3" i="3"/>
  <c r="AQ1" i="3"/>
  <c r="AW3" i="2"/>
  <c r="AX1" i="2"/>
  <c r="D20" i="5"/>
  <c r="F20" i="5" s="1"/>
  <c r="B21" i="5" s="1"/>
  <c r="AS37" i="4"/>
  <c r="AS17" i="4"/>
  <c r="AS22" i="4"/>
  <c r="AS48" i="4"/>
  <c r="AS45" i="4"/>
  <c r="AS44" i="4"/>
  <c r="AS43" i="4"/>
  <c r="AS11" i="4"/>
  <c r="AS49" i="4"/>
  <c r="AS42" i="4"/>
  <c r="AS41" i="4"/>
  <c r="AS38" i="4"/>
  <c r="AS33" i="4"/>
  <c r="AS29" i="4"/>
  <c r="AS25" i="4"/>
  <c r="AS19" i="4"/>
  <c r="AS13" i="4"/>
  <c r="AS36" i="4"/>
  <c r="AS32" i="4"/>
  <c r="AS28" i="4"/>
  <c r="AS24" i="4"/>
  <c r="AS18" i="4"/>
  <c r="AS12" i="4"/>
  <c r="AS35" i="4"/>
  <c r="AS31" i="4"/>
  <c r="AS27" i="4"/>
  <c r="AS23" i="4"/>
  <c r="AS34" i="4"/>
  <c r="AS30" i="4"/>
  <c r="AS26" i="4"/>
  <c r="AS14" i="4"/>
  <c r="AR62" i="4"/>
  <c r="AR63" i="4"/>
  <c r="AR64" i="4"/>
  <c r="AR65" i="4"/>
  <c r="AR99" i="4"/>
  <c r="AR98" i="4"/>
  <c r="AR97" i="4" s="1"/>
  <c r="AR74" i="4"/>
  <c r="AR78" i="4"/>
  <c r="AR82" i="4"/>
  <c r="AR86" i="4"/>
  <c r="AR75" i="4"/>
  <c r="AR79" i="4"/>
  <c r="AR83" i="4"/>
  <c r="AR87" i="4"/>
  <c r="AR76" i="4"/>
  <c r="AR80" i="4"/>
  <c r="AR84" i="4"/>
  <c r="AR88" i="4"/>
  <c r="AR73" i="4"/>
  <c r="AR77" i="4"/>
  <c r="AR81" i="4"/>
  <c r="AR85" i="4"/>
  <c r="AV2" i="3"/>
  <c r="AZ2" i="2"/>
  <c r="G32" i="5"/>
  <c r="A33" i="5"/>
  <c r="AR70" i="4"/>
  <c r="AR68" i="4"/>
  <c r="AR69" i="4"/>
  <c r="AT118" i="4"/>
  <c r="AU3" i="4"/>
  <c r="AT120" i="4"/>
  <c r="AT121" i="4" s="1"/>
  <c r="AT123" i="4"/>
  <c r="AT5" i="4"/>
  <c r="AT4" i="4"/>
  <c r="AQ72" i="4"/>
  <c r="AW26" i="2" l="1"/>
  <c r="AW27" i="2"/>
  <c r="AW30" i="2"/>
  <c r="AW33" i="2"/>
  <c r="AW28" i="2"/>
  <c r="AW34" i="2"/>
  <c r="AW35" i="2"/>
  <c r="AW37" i="2"/>
  <c r="AW38" i="2"/>
  <c r="AW32" i="2"/>
  <c r="AW36" i="2"/>
  <c r="AW31" i="2"/>
  <c r="AW25" i="2"/>
  <c r="AW29" i="2"/>
  <c r="AW24" i="2"/>
  <c r="AS15" i="2"/>
  <c r="AS17" i="2" s="1"/>
  <c r="AS19" i="2" s="1"/>
  <c r="AO5" i="3"/>
  <c r="AT4" i="2" s="1"/>
  <c r="AT15" i="2" s="1"/>
  <c r="AN16" i="3"/>
  <c r="AR72" i="4"/>
  <c r="AV39" i="2"/>
  <c r="AQ3" i="3"/>
  <c r="AR1" i="3"/>
  <c r="AT37" i="4"/>
  <c r="AT22" i="4"/>
  <c r="AT48" i="4"/>
  <c r="AT45" i="4"/>
  <c r="AT44" i="4"/>
  <c r="AT43" i="4"/>
  <c r="AT42" i="4"/>
  <c r="AT11" i="4"/>
  <c r="AT49" i="4"/>
  <c r="AT17" i="4"/>
  <c r="AT36" i="4"/>
  <c r="AT32" i="4"/>
  <c r="AT28" i="4"/>
  <c r="AT24" i="4"/>
  <c r="AT18" i="4"/>
  <c r="AT12" i="4"/>
  <c r="AT35" i="4"/>
  <c r="AT31" i="4"/>
  <c r="AT27" i="4"/>
  <c r="AT23" i="4"/>
  <c r="AT34" i="4"/>
  <c r="AT30" i="4"/>
  <c r="AT26" i="4"/>
  <c r="AT14" i="4"/>
  <c r="AT41" i="4"/>
  <c r="AT38" i="4"/>
  <c r="AT33" i="4"/>
  <c r="AT29" i="4"/>
  <c r="AT25" i="4"/>
  <c r="AT19" i="4"/>
  <c r="AT13" i="4"/>
  <c r="AS63" i="4"/>
  <c r="AS64" i="4"/>
  <c r="AS65" i="4"/>
  <c r="AS62" i="4"/>
  <c r="AS98" i="4"/>
  <c r="AS99" i="4"/>
  <c r="C21" i="5"/>
  <c r="AR67" i="4"/>
  <c r="AS75" i="4"/>
  <c r="AS79" i="4"/>
  <c r="AS83" i="4"/>
  <c r="AS87" i="4"/>
  <c r="AS76" i="4"/>
  <c r="AS80" i="4"/>
  <c r="AS84" i="4"/>
  <c r="AS88" i="4"/>
  <c r="AS73" i="4"/>
  <c r="AS77" i="4"/>
  <c r="AS81" i="4"/>
  <c r="AS85" i="4"/>
  <c r="AS74" i="4"/>
  <c r="AS78" i="4"/>
  <c r="AS82" i="4"/>
  <c r="AS86" i="4"/>
  <c r="E20" i="5"/>
  <c r="A34" i="5"/>
  <c r="G33" i="5"/>
  <c r="AU123" i="4"/>
  <c r="AV3" i="4"/>
  <c r="AU120" i="4"/>
  <c r="AU121" i="4" s="1"/>
  <c r="AU118" i="4"/>
  <c r="AU5" i="4"/>
  <c r="AU4" i="4"/>
  <c r="BA2" i="2"/>
  <c r="AW2" i="3"/>
  <c r="AS68" i="4"/>
  <c r="AS69" i="4"/>
  <c r="AS70" i="4"/>
  <c r="AX3" i="2"/>
  <c r="AY1" i="2"/>
  <c r="AR61" i="4"/>
  <c r="AX27" i="2" l="1"/>
  <c r="AX30" i="2"/>
  <c r="AX28" i="2"/>
  <c r="AX35" i="2"/>
  <c r="AX26" i="2"/>
  <c r="AX33" i="2"/>
  <c r="AX36" i="2"/>
  <c r="AX34" i="2"/>
  <c r="AX37" i="2"/>
  <c r="AX38" i="2"/>
  <c r="AX32" i="2"/>
  <c r="AX31" i="2"/>
  <c r="AX25" i="2"/>
  <c r="AX29" i="2"/>
  <c r="AX24" i="2"/>
  <c r="AO44" i="2"/>
  <c r="AO46" i="2" s="1"/>
  <c r="AO48" i="2" s="1"/>
  <c r="AO49" i="2" s="1"/>
  <c r="AU44" i="2"/>
  <c r="AU46" i="2" s="1"/>
  <c r="BA44" i="2"/>
  <c r="BA46" i="2" s="1"/>
  <c r="BG44" i="2"/>
  <c r="BG46" i="2" s="1"/>
  <c r="BM44" i="2"/>
  <c r="BM46" i="2" s="1"/>
  <c r="BS44" i="2"/>
  <c r="BS46" i="2" s="1"/>
  <c r="BY44" i="2"/>
  <c r="BY46" i="2" s="1"/>
  <c r="CE44" i="2"/>
  <c r="CE46" i="2" s="1"/>
  <c r="CK44" i="2"/>
  <c r="CK46" i="2" s="1"/>
  <c r="CQ44" i="2"/>
  <c r="CQ46" i="2" s="1"/>
  <c r="CW44" i="2"/>
  <c r="CW46" i="2" s="1"/>
  <c r="DC44" i="2"/>
  <c r="DC46" i="2" s="1"/>
  <c r="DI44" i="2"/>
  <c r="DI46" i="2" s="1"/>
  <c r="DO44" i="2"/>
  <c r="DO46" i="2" s="1"/>
  <c r="DU44" i="2"/>
  <c r="DU46" i="2" s="1"/>
  <c r="EA44" i="2"/>
  <c r="EA46" i="2" s="1"/>
  <c r="EG44" i="2"/>
  <c r="EG46" i="2" s="1"/>
  <c r="EM44" i="2"/>
  <c r="EM46" i="2" s="1"/>
  <c r="AM44" i="2"/>
  <c r="AM46" i="2" s="1"/>
  <c r="AM48" i="2" s="1"/>
  <c r="AM49" i="2" s="1"/>
  <c r="AP44" i="2"/>
  <c r="AP46" i="2" s="1"/>
  <c r="AP48" i="2" s="1"/>
  <c r="AP49" i="2" s="1"/>
  <c r="AV44" i="2"/>
  <c r="AV46" i="2" s="1"/>
  <c r="BB44" i="2"/>
  <c r="BB46" i="2" s="1"/>
  <c r="BH44" i="2"/>
  <c r="BH46" i="2" s="1"/>
  <c r="BN44" i="2"/>
  <c r="BN46" i="2" s="1"/>
  <c r="BT44" i="2"/>
  <c r="BT46" i="2" s="1"/>
  <c r="BZ44" i="2"/>
  <c r="BZ46" i="2" s="1"/>
  <c r="CF44" i="2"/>
  <c r="CF46" i="2" s="1"/>
  <c r="CL44" i="2"/>
  <c r="CL46" i="2" s="1"/>
  <c r="CR44" i="2"/>
  <c r="CR46" i="2" s="1"/>
  <c r="CX44" i="2"/>
  <c r="CX46" i="2" s="1"/>
  <c r="DD44" i="2"/>
  <c r="DD46" i="2" s="1"/>
  <c r="DJ44" i="2"/>
  <c r="DJ46" i="2" s="1"/>
  <c r="DP44" i="2"/>
  <c r="DP46" i="2" s="1"/>
  <c r="DV44" i="2"/>
  <c r="DV46" i="2" s="1"/>
  <c r="EB44" i="2"/>
  <c r="EB46" i="2" s="1"/>
  <c r="EH44" i="2"/>
  <c r="EH46" i="2" s="1"/>
  <c r="EN44" i="2"/>
  <c r="EN46" i="2" s="1"/>
  <c r="AN44" i="2"/>
  <c r="AN46" i="2" s="1"/>
  <c r="AN48" i="2" s="1"/>
  <c r="AN49" i="2" s="1"/>
  <c r="AQ44" i="2"/>
  <c r="AQ46" i="2" s="1"/>
  <c r="AQ48" i="2" s="1"/>
  <c r="AQ49" i="2" s="1"/>
  <c r="AW44" i="2"/>
  <c r="AW46" i="2" s="1"/>
  <c r="BC44" i="2"/>
  <c r="BC46" i="2" s="1"/>
  <c r="BI44" i="2"/>
  <c r="BI46" i="2" s="1"/>
  <c r="BO44" i="2"/>
  <c r="BO46" i="2" s="1"/>
  <c r="BU44" i="2"/>
  <c r="BU46" i="2" s="1"/>
  <c r="CA44" i="2"/>
  <c r="CA46" i="2" s="1"/>
  <c r="CG44" i="2"/>
  <c r="CG46" i="2" s="1"/>
  <c r="CM44" i="2"/>
  <c r="CM46" i="2" s="1"/>
  <c r="CS44" i="2"/>
  <c r="CS46" i="2" s="1"/>
  <c r="CY44" i="2"/>
  <c r="CY46" i="2" s="1"/>
  <c r="DE44" i="2"/>
  <c r="DE46" i="2" s="1"/>
  <c r="DK44" i="2"/>
  <c r="DK46" i="2" s="1"/>
  <c r="DQ44" i="2"/>
  <c r="DQ46" i="2" s="1"/>
  <c r="DW44" i="2"/>
  <c r="DW46" i="2" s="1"/>
  <c r="EC44" i="2"/>
  <c r="EC46" i="2" s="1"/>
  <c r="EI44" i="2"/>
  <c r="EI46" i="2" s="1"/>
  <c r="EO44" i="2"/>
  <c r="EO46" i="2" s="1"/>
  <c r="AJ44" i="2"/>
  <c r="AR44" i="2"/>
  <c r="AR46" i="2" s="1"/>
  <c r="AR48" i="2" s="1"/>
  <c r="AR49" i="2" s="1"/>
  <c r="AX44" i="2"/>
  <c r="AX46" i="2" s="1"/>
  <c r="BD44" i="2"/>
  <c r="BD46" i="2" s="1"/>
  <c r="BJ44" i="2"/>
  <c r="BJ46" i="2" s="1"/>
  <c r="BP44" i="2"/>
  <c r="BP46" i="2" s="1"/>
  <c r="BV44" i="2"/>
  <c r="BV46" i="2" s="1"/>
  <c r="CB44" i="2"/>
  <c r="CB46" i="2" s="1"/>
  <c r="CH44" i="2"/>
  <c r="CH46" i="2" s="1"/>
  <c r="CN44" i="2"/>
  <c r="CN46" i="2" s="1"/>
  <c r="CT44" i="2"/>
  <c r="CT46" i="2" s="1"/>
  <c r="CZ44" i="2"/>
  <c r="CZ46" i="2" s="1"/>
  <c r="DF44" i="2"/>
  <c r="DF46" i="2" s="1"/>
  <c r="DL44" i="2"/>
  <c r="DL46" i="2" s="1"/>
  <c r="DR44" i="2"/>
  <c r="DR46" i="2" s="1"/>
  <c r="DX44" i="2"/>
  <c r="DX46" i="2" s="1"/>
  <c r="ED44" i="2"/>
  <c r="ED46" i="2" s="1"/>
  <c r="EJ44" i="2"/>
  <c r="EJ46" i="2" s="1"/>
  <c r="EP44" i="2"/>
  <c r="EP46" i="2" s="1"/>
  <c r="AS44" i="2"/>
  <c r="AS46" i="2" s="1"/>
  <c r="AY44" i="2"/>
  <c r="AY46" i="2" s="1"/>
  <c r="BE44" i="2"/>
  <c r="BE46" i="2" s="1"/>
  <c r="BK44" i="2"/>
  <c r="BK46" i="2" s="1"/>
  <c r="BQ44" i="2"/>
  <c r="BQ46" i="2" s="1"/>
  <c r="BW44" i="2"/>
  <c r="BW46" i="2" s="1"/>
  <c r="CC44" i="2"/>
  <c r="CC46" i="2" s="1"/>
  <c r="CI44" i="2"/>
  <c r="CI46" i="2" s="1"/>
  <c r="CO44" i="2"/>
  <c r="CO46" i="2" s="1"/>
  <c r="CU44" i="2"/>
  <c r="CU46" i="2" s="1"/>
  <c r="DA44" i="2"/>
  <c r="DA46" i="2" s="1"/>
  <c r="DG44" i="2"/>
  <c r="DG46" i="2" s="1"/>
  <c r="DM44" i="2"/>
  <c r="DM46" i="2" s="1"/>
  <c r="DS44" i="2"/>
  <c r="DS46" i="2" s="1"/>
  <c r="DY44" i="2"/>
  <c r="DY46" i="2" s="1"/>
  <c r="EE44" i="2"/>
  <c r="EE46" i="2" s="1"/>
  <c r="EK44" i="2"/>
  <c r="EK46" i="2" s="1"/>
  <c r="AK44" i="2"/>
  <c r="AK46" i="2" s="1"/>
  <c r="AK48" i="2" s="1"/>
  <c r="AK49" i="2" s="1"/>
  <c r="AT44" i="2"/>
  <c r="AT46" i="2" s="1"/>
  <c r="AZ44" i="2"/>
  <c r="AZ46" i="2" s="1"/>
  <c r="BF44" i="2"/>
  <c r="BF46" i="2" s="1"/>
  <c r="BL44" i="2"/>
  <c r="BL46" i="2" s="1"/>
  <c r="BR44" i="2"/>
  <c r="BR46" i="2" s="1"/>
  <c r="BX44" i="2"/>
  <c r="BX46" i="2" s="1"/>
  <c r="CD44" i="2"/>
  <c r="CD46" i="2" s="1"/>
  <c r="CJ44" i="2"/>
  <c r="CJ46" i="2" s="1"/>
  <c r="CP44" i="2"/>
  <c r="CP46" i="2" s="1"/>
  <c r="CV44" i="2"/>
  <c r="CV46" i="2" s="1"/>
  <c r="DB44" i="2"/>
  <c r="DB46" i="2" s="1"/>
  <c r="DH44" i="2"/>
  <c r="DH46" i="2" s="1"/>
  <c r="DN44" i="2"/>
  <c r="DN46" i="2" s="1"/>
  <c r="DT44" i="2"/>
  <c r="DT46" i="2" s="1"/>
  <c r="DZ44" i="2"/>
  <c r="DZ46" i="2" s="1"/>
  <c r="EF44" i="2"/>
  <c r="EF46" i="2" s="1"/>
  <c r="EL44" i="2"/>
  <c r="EL46" i="2" s="1"/>
  <c r="AL44" i="2"/>
  <c r="AL46" i="2" s="1"/>
  <c r="AL48" i="2" s="1"/>
  <c r="AL49" i="2" s="1"/>
  <c r="AO16" i="3"/>
  <c r="AP5" i="3"/>
  <c r="AU4" i="2" s="1"/>
  <c r="AU15" i="2" s="1"/>
  <c r="AT17" i="2"/>
  <c r="AT19" i="2" s="1"/>
  <c r="AS67" i="4"/>
  <c r="AS21" i="2"/>
  <c r="AS41" i="2" s="1"/>
  <c r="AR3" i="3"/>
  <c r="AS1" i="3"/>
  <c r="AY3" i="2"/>
  <c r="AZ1" i="2"/>
  <c r="G34" i="5"/>
  <c r="A35" i="5"/>
  <c r="AS61" i="4"/>
  <c r="AT98" i="4"/>
  <c r="AT99" i="4"/>
  <c r="AT68" i="4"/>
  <c r="AT69" i="4"/>
  <c r="AT70" i="4"/>
  <c r="AT76" i="4"/>
  <c r="AT80" i="4"/>
  <c r="AT84" i="4"/>
  <c r="AT88" i="4"/>
  <c r="AT73" i="4"/>
  <c r="AT77" i="4"/>
  <c r="AT81" i="4"/>
  <c r="AT85" i="4"/>
  <c r="AT74" i="4"/>
  <c r="AT78" i="4"/>
  <c r="AT82" i="4"/>
  <c r="AT86" i="4"/>
  <c r="AT75" i="4"/>
  <c r="AT79" i="4"/>
  <c r="AT83" i="4"/>
  <c r="AT87" i="4"/>
  <c r="D21" i="5"/>
  <c r="F21" i="5" s="1"/>
  <c r="B22" i="5" s="1"/>
  <c r="AV120" i="4"/>
  <c r="AV121" i="4" s="1"/>
  <c r="AV123" i="4"/>
  <c r="AV118" i="4"/>
  <c r="AW3" i="4"/>
  <c r="AV5" i="4"/>
  <c r="AV4" i="4"/>
  <c r="AW39" i="2"/>
  <c r="AU37" i="4"/>
  <c r="AU11" i="4"/>
  <c r="AU49" i="4"/>
  <c r="AU17" i="4"/>
  <c r="AU22" i="4"/>
  <c r="AU48" i="4"/>
  <c r="AU45" i="4"/>
  <c r="AU44" i="4"/>
  <c r="AU43" i="4"/>
  <c r="AU42" i="4"/>
  <c r="AU35" i="4"/>
  <c r="AU31" i="4"/>
  <c r="AU27" i="4"/>
  <c r="AU23" i="4"/>
  <c r="AU34" i="4"/>
  <c r="AU30" i="4"/>
  <c r="AU26" i="4"/>
  <c r="AU14" i="4"/>
  <c r="AU41" i="4"/>
  <c r="AU38" i="4"/>
  <c r="AU33" i="4"/>
  <c r="AU29" i="4"/>
  <c r="AU25" i="4"/>
  <c r="AU19" i="4"/>
  <c r="AU13" i="4"/>
  <c r="AU36" i="4"/>
  <c r="AU32" i="4"/>
  <c r="AU28" i="4"/>
  <c r="AU24" i="4"/>
  <c r="AU18" i="4"/>
  <c r="AU12" i="4"/>
  <c r="AS72" i="4"/>
  <c r="AX2" i="3"/>
  <c r="BB2" i="2"/>
  <c r="AS97" i="4"/>
  <c r="AT64" i="4"/>
  <c r="AT65" i="4"/>
  <c r="AT62" i="4"/>
  <c r="AT63" i="4"/>
  <c r="AY34" i="2" l="1"/>
  <c r="AY36" i="2"/>
  <c r="AY28" i="2"/>
  <c r="AY32" i="2"/>
  <c r="AY27" i="2"/>
  <c r="AY30" i="2"/>
  <c r="AY26" i="2"/>
  <c r="AY33" i="2"/>
  <c r="AY35" i="2"/>
  <c r="AY37" i="2"/>
  <c r="AY38" i="2"/>
  <c r="AY31" i="2"/>
  <c r="AY29" i="2"/>
  <c r="AY25" i="2"/>
  <c r="AY24" i="2"/>
  <c r="AJ46" i="2"/>
  <c r="AJ48" i="2" s="1"/>
  <c r="AJ49" i="2" s="1"/>
  <c r="S8" i="1" s="1"/>
  <c r="N17" i="1"/>
  <c r="AS48" i="2"/>
  <c r="AS49" i="2" s="1"/>
  <c r="AQ5" i="3"/>
  <c r="AV4" i="2" s="1"/>
  <c r="AV15" i="2" s="1"/>
  <c r="AP16" i="3"/>
  <c r="AT97" i="4"/>
  <c r="AU17" i="2"/>
  <c r="AU19" i="2" s="1"/>
  <c r="AT21" i="2"/>
  <c r="AT41" i="2" s="1"/>
  <c r="AT48" i="2" s="1"/>
  <c r="AT49" i="2" s="1"/>
  <c r="AS3" i="3"/>
  <c r="AT1" i="3"/>
  <c r="AT72" i="4"/>
  <c r="AZ3" i="2"/>
  <c r="BA1" i="2"/>
  <c r="AV37" i="4"/>
  <c r="AV49" i="4"/>
  <c r="AV17" i="4"/>
  <c r="AV22" i="4"/>
  <c r="AV48" i="4"/>
  <c r="AV45" i="4"/>
  <c r="AV44" i="4"/>
  <c r="AV43" i="4"/>
  <c r="AV42" i="4"/>
  <c r="AV11" i="4"/>
  <c r="AV34" i="4"/>
  <c r="AV30" i="4"/>
  <c r="AV26" i="4"/>
  <c r="AV14" i="4"/>
  <c r="AV41" i="4"/>
  <c r="AV38" i="4"/>
  <c r="AV33" i="4"/>
  <c r="AV29" i="4"/>
  <c r="AV25" i="4"/>
  <c r="AV19" i="4"/>
  <c r="AV13" i="4"/>
  <c r="AV36" i="4"/>
  <c r="AV32" i="4"/>
  <c r="AV28" i="4"/>
  <c r="AV24" i="4"/>
  <c r="AV18" i="4"/>
  <c r="AV12" i="4"/>
  <c r="AV35" i="4"/>
  <c r="AV31" i="4"/>
  <c r="AV27" i="4"/>
  <c r="AV23" i="4"/>
  <c r="C22" i="5"/>
  <c r="A36" i="5"/>
  <c r="G35" i="5"/>
  <c r="AU69" i="4"/>
  <c r="AU70" i="4"/>
  <c r="AU68" i="4"/>
  <c r="AT61" i="4"/>
  <c r="BC2" i="2"/>
  <c r="AY2" i="3"/>
  <c r="AU98" i="4"/>
  <c r="AU97" i="4" s="1"/>
  <c r="AU99" i="4"/>
  <c r="AU65" i="4"/>
  <c r="AU62" i="4"/>
  <c r="AU63" i="4"/>
  <c r="AU64" i="4"/>
  <c r="E21" i="5"/>
  <c r="AU73" i="4"/>
  <c r="AU77" i="4"/>
  <c r="AU81" i="4"/>
  <c r="AU85" i="4"/>
  <c r="AU74" i="4"/>
  <c r="AU78" i="4"/>
  <c r="AU82" i="4"/>
  <c r="AU86" i="4"/>
  <c r="AU75" i="4"/>
  <c r="AU79" i="4"/>
  <c r="AU83" i="4"/>
  <c r="AU87" i="4"/>
  <c r="AU76" i="4"/>
  <c r="AU80" i="4"/>
  <c r="AU84" i="4"/>
  <c r="AU88" i="4"/>
  <c r="AW123" i="4"/>
  <c r="AX3" i="4"/>
  <c r="AW118" i="4"/>
  <c r="AW120" i="4"/>
  <c r="AW121" i="4" s="1"/>
  <c r="AW4" i="4"/>
  <c r="AW5" i="4"/>
  <c r="AX39" i="2"/>
  <c r="AT67" i="4"/>
  <c r="AZ27" i="2" l="1"/>
  <c r="AZ28" i="2"/>
  <c r="AZ34" i="2"/>
  <c r="AZ38" i="2"/>
  <c r="AZ32" i="2"/>
  <c r="AZ30" i="2"/>
  <c r="AZ26" i="2"/>
  <c r="AZ33" i="2"/>
  <c r="AZ36" i="2"/>
  <c r="AZ35" i="2"/>
  <c r="AZ37" i="2"/>
  <c r="AZ31" i="2"/>
  <c r="AZ29" i="2"/>
  <c r="AZ25" i="2"/>
  <c r="AZ24" i="2"/>
  <c r="AQ16" i="3"/>
  <c r="AR5" i="3"/>
  <c r="AW4" i="2" s="1"/>
  <c r="AW15" i="2" s="1"/>
  <c r="AV17" i="2"/>
  <c r="AV19" i="2" s="1"/>
  <c r="AU67" i="4"/>
  <c r="AU21" i="2"/>
  <c r="AU41" i="2" s="1"/>
  <c r="AU48" i="2" s="1"/>
  <c r="AU49" i="2" s="1"/>
  <c r="AU1" i="3"/>
  <c r="AT3" i="3"/>
  <c r="AX118" i="4"/>
  <c r="AY3" i="4"/>
  <c r="AX120" i="4"/>
  <c r="AX121" i="4" s="1"/>
  <c r="AX123" i="4"/>
  <c r="AX5" i="4"/>
  <c r="AX4" i="4"/>
  <c r="AY39" i="2"/>
  <c r="AV70" i="4"/>
  <c r="AV68" i="4"/>
  <c r="AV69" i="4"/>
  <c r="AV62" i="4"/>
  <c r="AV63" i="4"/>
  <c r="AV64" i="4"/>
  <c r="AV65" i="4"/>
  <c r="AW37" i="4"/>
  <c r="AW17" i="4"/>
  <c r="AW22" i="4"/>
  <c r="AW48" i="4"/>
  <c r="AW45" i="4"/>
  <c r="AW44" i="4"/>
  <c r="AW43" i="4"/>
  <c r="AW11" i="4"/>
  <c r="AW49" i="4"/>
  <c r="AW41" i="4"/>
  <c r="AW38" i="4"/>
  <c r="AW33" i="4"/>
  <c r="AW29" i="4"/>
  <c r="AW25" i="4"/>
  <c r="AW19" i="4"/>
  <c r="AW13" i="4"/>
  <c r="AW36" i="4"/>
  <c r="AW32" i="4"/>
  <c r="AW28" i="4"/>
  <c r="AW24" i="4"/>
  <c r="AW18" i="4"/>
  <c r="AW12" i="4"/>
  <c r="AW35" i="4"/>
  <c r="AW31" i="4"/>
  <c r="AW27" i="4"/>
  <c r="AW23" i="4"/>
  <c r="AW42" i="4"/>
  <c r="AW34" i="4"/>
  <c r="AW30" i="4"/>
  <c r="AW26" i="4"/>
  <c r="AW14" i="4"/>
  <c r="AU61" i="4"/>
  <c r="BD2" i="2"/>
  <c r="AZ2" i="3"/>
  <c r="G36" i="5"/>
  <c r="A37" i="5"/>
  <c r="AV99" i="4"/>
  <c r="AV98" i="4"/>
  <c r="AV97" i="4" s="1"/>
  <c r="AU72" i="4"/>
  <c r="D22" i="5"/>
  <c r="F22" i="5" s="1"/>
  <c r="B23" i="5" s="1"/>
  <c r="AV74" i="4"/>
  <c r="AV78" i="4"/>
  <c r="AV82" i="4"/>
  <c r="AV86" i="4"/>
  <c r="AV75" i="4"/>
  <c r="AV79" i="4"/>
  <c r="AV83" i="4"/>
  <c r="AV87" i="4"/>
  <c r="AV76" i="4"/>
  <c r="AV80" i="4"/>
  <c r="AV84" i="4"/>
  <c r="AV88" i="4"/>
  <c r="AV73" i="4"/>
  <c r="AV77" i="4"/>
  <c r="AV81" i="4"/>
  <c r="AV85" i="4"/>
  <c r="BA3" i="2"/>
  <c r="BB1" i="2"/>
  <c r="BA26" i="2" l="1"/>
  <c r="BA28" i="2"/>
  <c r="BA32" i="2"/>
  <c r="BA27" i="2"/>
  <c r="BA33" i="2"/>
  <c r="BA37" i="2"/>
  <c r="BA34" i="2"/>
  <c r="BA38" i="2"/>
  <c r="BA30" i="2"/>
  <c r="BA36" i="2"/>
  <c r="BA35" i="2"/>
  <c r="BA31" i="2"/>
  <c r="BA29" i="2"/>
  <c r="BA25" i="2"/>
  <c r="BA24" i="2"/>
  <c r="AS5" i="3"/>
  <c r="AX4" i="2" s="1"/>
  <c r="AX15" i="2" s="1"/>
  <c r="AW17" i="2"/>
  <c r="AW19" i="2" s="1"/>
  <c r="AR16" i="3"/>
  <c r="AV61" i="4"/>
  <c r="AU3" i="3"/>
  <c r="AV1" i="3"/>
  <c r="AV21" i="2"/>
  <c r="AV41" i="2" s="1"/>
  <c r="AV48" i="2" s="1"/>
  <c r="AV49" i="2" s="1"/>
  <c r="E22" i="5"/>
  <c r="BB3" i="2"/>
  <c r="BC1" i="2"/>
  <c r="AW63" i="4"/>
  <c r="AW64" i="4"/>
  <c r="AW65" i="4"/>
  <c r="AW62" i="4"/>
  <c r="AW98" i="4"/>
  <c r="AW99" i="4"/>
  <c r="AZ39" i="2"/>
  <c r="AY123" i="4"/>
  <c r="AZ3" i="4"/>
  <c r="AY120" i="4"/>
  <c r="AY121" i="4" s="1"/>
  <c r="AY118" i="4"/>
  <c r="AY5" i="4"/>
  <c r="AY4" i="4"/>
  <c r="AV72" i="4"/>
  <c r="C23" i="5"/>
  <c r="BE2" i="2"/>
  <c r="BA2" i="3"/>
  <c r="AW75" i="4"/>
  <c r="AW79" i="4"/>
  <c r="AW83" i="4"/>
  <c r="AW87" i="4"/>
  <c r="AW76" i="4"/>
  <c r="AW80" i="4"/>
  <c r="AW84" i="4"/>
  <c r="AW88" i="4"/>
  <c r="AW73" i="4"/>
  <c r="AW77" i="4"/>
  <c r="AW81" i="4"/>
  <c r="AW85" i="4"/>
  <c r="AW74" i="4"/>
  <c r="AW78" i="4"/>
  <c r="AW82" i="4"/>
  <c r="AW86" i="4"/>
  <c r="A38" i="5"/>
  <c r="G37" i="5"/>
  <c r="AW68" i="4"/>
  <c r="AW69" i="4"/>
  <c r="AW70" i="4"/>
  <c r="AV67" i="4"/>
  <c r="AX37" i="4"/>
  <c r="AX22" i="4"/>
  <c r="AX48" i="4"/>
  <c r="AX45" i="4"/>
  <c r="AX44" i="4"/>
  <c r="AX43" i="4"/>
  <c r="AX42" i="4"/>
  <c r="AX11" i="4"/>
  <c r="AX49" i="4"/>
  <c r="AX17" i="4"/>
  <c r="AX36" i="4"/>
  <c r="AX32" i="4"/>
  <c r="AX28" i="4"/>
  <c r="AX24" i="4"/>
  <c r="AX18" i="4"/>
  <c r="AX12" i="4"/>
  <c r="AX35" i="4"/>
  <c r="AX31" i="4"/>
  <c r="AX27" i="4"/>
  <c r="AX23" i="4"/>
  <c r="AX34" i="4"/>
  <c r="AX30" i="4"/>
  <c r="AX26" i="4"/>
  <c r="AX14" i="4"/>
  <c r="AX41" i="4"/>
  <c r="AX38" i="4"/>
  <c r="AX33" i="4"/>
  <c r="AX29" i="4"/>
  <c r="AX25" i="4"/>
  <c r="AX19" i="4"/>
  <c r="AX13" i="4"/>
  <c r="BB26" i="2" l="1"/>
  <c r="BB32" i="2"/>
  <c r="BB33" i="2"/>
  <c r="BB35" i="2"/>
  <c r="BB37" i="2"/>
  <c r="BB28" i="2"/>
  <c r="BB27" i="2"/>
  <c r="BB34" i="2"/>
  <c r="BB38" i="2"/>
  <c r="BB30" i="2"/>
  <c r="BB36" i="2"/>
  <c r="BB29" i="2"/>
  <c r="BB25" i="2"/>
  <c r="BB31" i="2"/>
  <c r="BB24" i="2"/>
  <c r="AT5" i="3"/>
  <c r="AY4" i="2" s="1"/>
  <c r="AY15" i="2" s="1"/>
  <c r="AS16" i="3"/>
  <c r="AX17" i="2"/>
  <c r="AX19" i="2" s="1"/>
  <c r="AW21" i="2"/>
  <c r="AW41" i="2" s="1"/>
  <c r="AW48" i="2" s="1"/>
  <c r="AW49" i="2" s="1"/>
  <c r="AV3" i="3"/>
  <c r="AW1" i="3"/>
  <c r="AX64" i="4"/>
  <c r="AX65" i="4"/>
  <c r="AX62" i="4"/>
  <c r="AX63" i="4"/>
  <c r="BA39" i="2"/>
  <c r="AW72" i="4"/>
  <c r="AX98" i="4"/>
  <c r="AX99" i="4"/>
  <c r="AW67" i="4"/>
  <c r="AZ120" i="4"/>
  <c r="AZ121" i="4" s="1"/>
  <c r="AZ123" i="4"/>
  <c r="AZ118" i="4"/>
  <c r="BA3" i="4"/>
  <c r="AZ5" i="4"/>
  <c r="AZ4" i="4"/>
  <c r="AW97" i="4"/>
  <c r="BF2" i="2"/>
  <c r="BB2" i="3"/>
  <c r="AX68" i="4"/>
  <c r="AX69" i="4"/>
  <c r="AX70" i="4"/>
  <c r="AX76" i="4"/>
  <c r="AX80" i="4"/>
  <c r="AX84" i="4"/>
  <c r="AX88" i="4"/>
  <c r="AX73" i="4"/>
  <c r="AX77" i="4"/>
  <c r="AX81" i="4"/>
  <c r="AX85" i="4"/>
  <c r="AX74" i="4"/>
  <c r="AX78" i="4"/>
  <c r="AX82" i="4"/>
  <c r="AX86" i="4"/>
  <c r="AX75" i="4"/>
  <c r="AX79" i="4"/>
  <c r="AX83" i="4"/>
  <c r="AX87" i="4"/>
  <c r="G38" i="5"/>
  <c r="A39" i="5"/>
  <c r="D23" i="5"/>
  <c r="F23" i="5" s="1"/>
  <c r="B24" i="5" s="1"/>
  <c r="AY37" i="4"/>
  <c r="AY11" i="4"/>
  <c r="AY49" i="4"/>
  <c r="AY17" i="4"/>
  <c r="AY22" i="4"/>
  <c r="AY48" i="4"/>
  <c r="AY45" i="4"/>
  <c r="AY44" i="4"/>
  <c r="AY43" i="4"/>
  <c r="AY42" i="4"/>
  <c r="AY35" i="4"/>
  <c r="AY31" i="4"/>
  <c r="AY27" i="4"/>
  <c r="AY23" i="4"/>
  <c r="AY34" i="4"/>
  <c r="AY30" i="4"/>
  <c r="AY26" i="4"/>
  <c r="AY14" i="4"/>
  <c r="AY41" i="4"/>
  <c r="AY38" i="4"/>
  <c r="AY33" i="4"/>
  <c r="AY29" i="4"/>
  <c r="AY25" i="4"/>
  <c r="AY19" i="4"/>
  <c r="AY13" i="4"/>
  <c r="AY36" i="4"/>
  <c r="AY32" i="4"/>
  <c r="AY28" i="4"/>
  <c r="AY24" i="4"/>
  <c r="AY18" i="4"/>
  <c r="AY12" i="4"/>
  <c r="AW61" i="4"/>
  <c r="BC3" i="2"/>
  <c r="BD1" i="2"/>
  <c r="BC30" i="2" l="1"/>
  <c r="BC36" i="2"/>
  <c r="BC33" i="2"/>
  <c r="BC28" i="2"/>
  <c r="BC32" i="2"/>
  <c r="BC27" i="2"/>
  <c r="BC34" i="2"/>
  <c r="BC26" i="2"/>
  <c r="BC35" i="2"/>
  <c r="BC37" i="2"/>
  <c r="BC38" i="2"/>
  <c r="BC29" i="2"/>
  <c r="BC25" i="2"/>
  <c r="BC31" i="2"/>
  <c r="BC24" i="2"/>
  <c r="AT16" i="3"/>
  <c r="AU5" i="3"/>
  <c r="AZ4" i="2" s="1"/>
  <c r="AX21" i="2"/>
  <c r="AX41" i="2" s="1"/>
  <c r="AX48" i="2" s="1"/>
  <c r="AX49" i="2" s="1"/>
  <c r="S13" i="1" s="1"/>
  <c r="S14" i="1" s="1"/>
  <c r="AX97" i="4"/>
  <c r="AY17" i="2"/>
  <c r="AY19" i="2" s="1"/>
  <c r="AX1" i="3"/>
  <c r="AW3" i="3"/>
  <c r="BA123" i="4"/>
  <c r="BB3" i="4"/>
  <c r="BA120" i="4"/>
  <c r="BA121" i="4" s="1"/>
  <c r="BA118" i="4"/>
  <c r="BA4" i="4"/>
  <c r="BA5" i="4"/>
  <c r="E23" i="5"/>
  <c r="AX61" i="4"/>
  <c r="C24" i="5"/>
  <c r="BD3" i="2"/>
  <c r="BE1" i="2"/>
  <c r="AY98" i="4"/>
  <c r="AY99" i="4"/>
  <c r="AY65" i="4"/>
  <c r="AY62" i="4"/>
  <c r="AY63" i="4"/>
  <c r="AY64" i="4"/>
  <c r="AX67" i="4"/>
  <c r="AZ37" i="4"/>
  <c r="AZ49" i="4"/>
  <c r="AZ17" i="4"/>
  <c r="AZ22" i="4"/>
  <c r="AZ48" i="4"/>
  <c r="AZ45" i="4"/>
  <c r="AZ44" i="4"/>
  <c r="AZ43" i="4"/>
  <c r="AZ42" i="4"/>
  <c r="AZ11" i="4"/>
  <c r="AZ34" i="4"/>
  <c r="AZ30" i="4"/>
  <c r="AZ26" i="4"/>
  <c r="AZ14" i="4"/>
  <c r="AZ41" i="4"/>
  <c r="AZ38" i="4"/>
  <c r="AZ33" i="4"/>
  <c r="AZ29" i="4"/>
  <c r="AZ25" i="4"/>
  <c r="AZ19" i="4"/>
  <c r="AZ13" i="4"/>
  <c r="AZ36" i="4"/>
  <c r="AZ32" i="4"/>
  <c r="AZ28" i="4"/>
  <c r="AZ24" i="4"/>
  <c r="AZ18" i="4"/>
  <c r="AZ12" i="4"/>
  <c r="AZ35" i="4"/>
  <c r="AZ31" i="4"/>
  <c r="AZ27" i="4"/>
  <c r="AZ23" i="4"/>
  <c r="BB39" i="2"/>
  <c r="AY69" i="4"/>
  <c r="AY70" i="4"/>
  <c r="AY68" i="4"/>
  <c r="AY73" i="4"/>
  <c r="AY77" i="4"/>
  <c r="AY81" i="4"/>
  <c r="AY85" i="4"/>
  <c r="AY74" i="4"/>
  <c r="AY78" i="4"/>
  <c r="AY82" i="4"/>
  <c r="AY86" i="4"/>
  <c r="AY75" i="4"/>
  <c r="AY79" i="4"/>
  <c r="AY83" i="4"/>
  <c r="AY87" i="4"/>
  <c r="AY76" i="4"/>
  <c r="AY80" i="4"/>
  <c r="AY84" i="4"/>
  <c r="AY88" i="4"/>
  <c r="A40" i="5"/>
  <c r="G39" i="5"/>
  <c r="AX72" i="4"/>
  <c r="BC2" i="3"/>
  <c r="BG2" i="2"/>
  <c r="BD27" i="2" l="1"/>
  <c r="BD30" i="2"/>
  <c r="BD26" i="2"/>
  <c r="BD33" i="2"/>
  <c r="BD28" i="2"/>
  <c r="BD32" i="2"/>
  <c r="BD35" i="2"/>
  <c r="BD37" i="2"/>
  <c r="BD38" i="2"/>
  <c r="BD34" i="2"/>
  <c r="BD36" i="2"/>
  <c r="BD25" i="2"/>
  <c r="BD29" i="2"/>
  <c r="BD31" i="2"/>
  <c r="BD24" i="2"/>
  <c r="AZ15" i="2"/>
  <c r="AZ17" i="2" s="1"/>
  <c r="AZ19" i="2" s="1"/>
  <c r="AV5" i="3"/>
  <c r="BA4" i="2" s="1"/>
  <c r="AU16" i="3"/>
  <c r="AY97" i="4"/>
  <c r="AY21" i="2"/>
  <c r="AY41" i="2" s="1"/>
  <c r="AY48" i="2" s="1"/>
  <c r="AY49" i="2" s="1"/>
  <c r="AX3" i="3"/>
  <c r="AY1" i="3"/>
  <c r="AZ74" i="4"/>
  <c r="AZ78" i="4"/>
  <c r="AZ82" i="4"/>
  <c r="AZ86" i="4"/>
  <c r="AZ75" i="4"/>
  <c r="AZ79" i="4"/>
  <c r="AZ83" i="4"/>
  <c r="AZ87" i="4"/>
  <c r="AZ76" i="4"/>
  <c r="AZ80" i="4"/>
  <c r="AZ84" i="4"/>
  <c r="AZ88" i="4"/>
  <c r="AZ73" i="4"/>
  <c r="AZ77" i="4"/>
  <c r="AZ81" i="4"/>
  <c r="AZ85" i="4"/>
  <c r="D24" i="5"/>
  <c r="F24" i="5" s="1"/>
  <c r="B25" i="5" s="1"/>
  <c r="BC39" i="2"/>
  <c r="AZ70" i="4"/>
  <c r="AZ68" i="4"/>
  <c r="AZ69" i="4"/>
  <c r="AY61" i="4"/>
  <c r="BE3" i="2"/>
  <c r="BF1" i="2"/>
  <c r="AY72" i="4"/>
  <c r="BH2" i="2"/>
  <c r="BD2" i="3"/>
  <c r="AY67" i="4"/>
  <c r="AZ62" i="4"/>
  <c r="AZ63" i="4"/>
  <c r="AZ64" i="4"/>
  <c r="AZ65" i="4"/>
  <c r="BB118" i="4"/>
  <c r="BC3" i="4"/>
  <c r="BB120" i="4"/>
  <c r="BB121" i="4" s="1"/>
  <c r="BB123" i="4"/>
  <c r="BB5" i="4"/>
  <c r="BB4" i="4"/>
  <c r="G40" i="5"/>
  <c r="A41" i="5"/>
  <c r="AZ99" i="4"/>
  <c r="AZ98" i="4"/>
  <c r="AZ97" i="4" s="1"/>
  <c r="BA37" i="4"/>
  <c r="BA17" i="4"/>
  <c r="BA22" i="4"/>
  <c r="BA48" i="4"/>
  <c r="BA45" i="4"/>
  <c r="BA44" i="4"/>
  <c r="BA43" i="4"/>
  <c r="BA42" i="4"/>
  <c r="BA11" i="4"/>
  <c r="BA49" i="4"/>
  <c r="BA41" i="4"/>
  <c r="BA38" i="4"/>
  <c r="BA33" i="4"/>
  <c r="BA29" i="4"/>
  <c r="BA25" i="4"/>
  <c r="BA19" i="4"/>
  <c r="BA13" i="4"/>
  <c r="BA36" i="4"/>
  <c r="BA32" i="4"/>
  <c r="BA28" i="4"/>
  <c r="BA24" i="4"/>
  <c r="BA18" i="4"/>
  <c r="BA12" i="4"/>
  <c r="BA35" i="4"/>
  <c r="BA31" i="4"/>
  <c r="BA27" i="4"/>
  <c r="BA23" i="4"/>
  <c r="BA34" i="4"/>
  <c r="BA30" i="4"/>
  <c r="BA26" i="4"/>
  <c r="BA14" i="4"/>
  <c r="BE28" i="2" l="1"/>
  <c r="BE34" i="2"/>
  <c r="BE36" i="2"/>
  <c r="BE26" i="2"/>
  <c r="BE30" i="2"/>
  <c r="BE35" i="2"/>
  <c r="BE33" i="2"/>
  <c r="BE27" i="2"/>
  <c r="BE32" i="2"/>
  <c r="BE37" i="2"/>
  <c r="BE38" i="2"/>
  <c r="BE29" i="2"/>
  <c r="BE25" i="2"/>
  <c r="BE31" i="2"/>
  <c r="BE24" i="2"/>
  <c r="BA15" i="2"/>
  <c r="AV16" i="3"/>
  <c r="AW5" i="3"/>
  <c r="BB4" i="2" s="1"/>
  <c r="AZ21" i="2"/>
  <c r="AZ41" i="2" s="1"/>
  <c r="AZ48" i="2" s="1"/>
  <c r="AZ49" i="2" s="1"/>
  <c r="AY3" i="3"/>
  <c r="AZ1" i="3"/>
  <c r="C25" i="5"/>
  <c r="A42" i="5"/>
  <c r="G41" i="5"/>
  <c r="BC123" i="4"/>
  <c r="BD3" i="4"/>
  <c r="BC120" i="4"/>
  <c r="BC121" i="4" s="1"/>
  <c r="BC118" i="4"/>
  <c r="BC5" i="4"/>
  <c r="BC4" i="4"/>
  <c r="BE2" i="3"/>
  <c r="BI2" i="2"/>
  <c r="E24" i="5"/>
  <c r="AZ72" i="4"/>
  <c r="BA98" i="4"/>
  <c r="BA99" i="4"/>
  <c r="BA75" i="4"/>
  <c r="BA79" i="4"/>
  <c r="BA83" i="4"/>
  <c r="BA87" i="4"/>
  <c r="BA76" i="4"/>
  <c r="BA80" i="4"/>
  <c r="BA84" i="4"/>
  <c r="BA88" i="4"/>
  <c r="BA73" i="4"/>
  <c r="BA77" i="4"/>
  <c r="BA81" i="4"/>
  <c r="BA85" i="4"/>
  <c r="BA74" i="4"/>
  <c r="BA78" i="4"/>
  <c r="BA82" i="4"/>
  <c r="BA86" i="4"/>
  <c r="BA68" i="4"/>
  <c r="BA69" i="4"/>
  <c r="BA70" i="4"/>
  <c r="BA63" i="4"/>
  <c r="BA64" i="4"/>
  <c r="BA65" i="4"/>
  <c r="BA62" i="4"/>
  <c r="BB37" i="4"/>
  <c r="BB22" i="4"/>
  <c r="BB48" i="4"/>
  <c r="BB45" i="4"/>
  <c r="BB44" i="4"/>
  <c r="BB43" i="4"/>
  <c r="BB42" i="4"/>
  <c r="BB11" i="4"/>
  <c r="BB49" i="4"/>
  <c r="BB17" i="4"/>
  <c r="BB36" i="4"/>
  <c r="BB32" i="4"/>
  <c r="BB28" i="4"/>
  <c r="BB24" i="4"/>
  <c r="BB18" i="4"/>
  <c r="BB12" i="4"/>
  <c r="BB35" i="4"/>
  <c r="BB31" i="4"/>
  <c r="BB27" i="4"/>
  <c r="BB23" i="4"/>
  <c r="BB34" i="4"/>
  <c r="BB30" i="4"/>
  <c r="BB26" i="4"/>
  <c r="BB14" i="4"/>
  <c r="BB41" i="4"/>
  <c r="BB38" i="4"/>
  <c r="BB33" i="4"/>
  <c r="BB29" i="4"/>
  <c r="BB25" i="4"/>
  <c r="BB19" i="4"/>
  <c r="BB13" i="4"/>
  <c r="BD39" i="2"/>
  <c r="AZ61" i="4"/>
  <c r="BF3" i="2"/>
  <c r="BG1" i="2"/>
  <c r="AZ67" i="4"/>
  <c r="BF28" i="2" l="1"/>
  <c r="BF26" i="2"/>
  <c r="BF38" i="2"/>
  <c r="BF30" i="2"/>
  <c r="BF27" i="2"/>
  <c r="BF32" i="2"/>
  <c r="BF33" i="2"/>
  <c r="BF35" i="2"/>
  <c r="BF37" i="2"/>
  <c r="BF34" i="2"/>
  <c r="BF36" i="2"/>
  <c r="BF31" i="2"/>
  <c r="BF29" i="2"/>
  <c r="BF25" i="2"/>
  <c r="BF24" i="2"/>
  <c r="BB15" i="2"/>
  <c r="AX5" i="3"/>
  <c r="BC4" i="2" s="1"/>
  <c r="BC15" i="2" s="1"/>
  <c r="AW16" i="3"/>
  <c r="BA67" i="4"/>
  <c r="BA97" i="4"/>
  <c r="AZ3" i="3"/>
  <c r="BA1" i="3"/>
  <c r="BA17" i="2"/>
  <c r="BA19" i="2" s="1"/>
  <c r="BB98" i="4"/>
  <c r="BB97" i="4" s="1"/>
  <c r="BB99" i="4"/>
  <c r="BD120" i="4"/>
  <c r="BD121" i="4" s="1"/>
  <c r="BD123" i="4"/>
  <c r="BD118" i="4"/>
  <c r="BE3" i="4"/>
  <c r="BD5" i="4"/>
  <c r="BD4" i="4"/>
  <c r="BB68" i="4"/>
  <c r="BB69" i="4"/>
  <c r="BB70" i="4"/>
  <c r="BA61" i="4"/>
  <c r="BC37" i="4"/>
  <c r="BC11" i="4"/>
  <c r="BC49" i="4"/>
  <c r="BC17" i="4"/>
  <c r="BC22" i="4"/>
  <c r="BC48" i="4"/>
  <c r="BC45" i="4"/>
  <c r="BC44" i="4"/>
  <c r="BC43" i="4"/>
  <c r="BC42" i="4"/>
  <c r="BC35" i="4"/>
  <c r="BC31" i="4"/>
  <c r="BC27" i="4"/>
  <c r="BC23" i="4"/>
  <c r="BC34" i="4"/>
  <c r="BC30" i="4"/>
  <c r="BC26" i="4"/>
  <c r="BC14" i="4"/>
  <c r="BC41" i="4"/>
  <c r="BC38" i="4"/>
  <c r="BC33" i="4"/>
  <c r="BC29" i="4"/>
  <c r="BC25" i="4"/>
  <c r="BC19" i="4"/>
  <c r="BC13" i="4"/>
  <c r="BC36" i="4"/>
  <c r="BC32" i="4"/>
  <c r="BC28" i="4"/>
  <c r="BC24" i="4"/>
  <c r="BC18" i="4"/>
  <c r="BC12" i="4"/>
  <c r="BB76" i="4"/>
  <c r="BB80" i="4"/>
  <c r="BB84" i="4"/>
  <c r="BB88" i="4"/>
  <c r="BB73" i="4"/>
  <c r="BB77" i="4"/>
  <c r="BB81" i="4"/>
  <c r="BB85" i="4"/>
  <c r="BB74" i="4"/>
  <c r="BB78" i="4"/>
  <c r="BB82" i="4"/>
  <c r="BB86" i="4"/>
  <c r="BB75" i="4"/>
  <c r="BB79" i="4"/>
  <c r="BB83" i="4"/>
  <c r="BB87" i="4"/>
  <c r="BG3" i="2"/>
  <c r="BH1" i="2"/>
  <c r="D25" i="5"/>
  <c r="F25" i="5" s="1"/>
  <c r="B26" i="5" s="1"/>
  <c r="BB64" i="4"/>
  <c r="BB65" i="4"/>
  <c r="BB62" i="4"/>
  <c r="BB63" i="4"/>
  <c r="BA72" i="4"/>
  <c r="BJ2" i="2"/>
  <c r="BF2" i="3"/>
  <c r="G42" i="5"/>
  <c r="A43" i="5"/>
  <c r="BE39" i="2"/>
  <c r="BG26" i="2" l="1"/>
  <c r="BG28" i="2"/>
  <c r="BG32" i="2"/>
  <c r="BG27" i="2"/>
  <c r="BG34" i="2"/>
  <c r="BG30" i="2"/>
  <c r="BG36" i="2"/>
  <c r="BG33" i="2"/>
  <c r="BG35" i="2"/>
  <c r="BG37" i="2"/>
  <c r="BG38" i="2"/>
  <c r="BG31" i="2"/>
  <c r="BG29" i="2"/>
  <c r="BG25" i="2"/>
  <c r="BG24" i="2"/>
  <c r="AX16" i="3"/>
  <c r="AY5" i="3"/>
  <c r="BD4" i="2" s="1"/>
  <c r="BC17" i="2"/>
  <c r="BC19" i="2" s="1"/>
  <c r="BA21" i="2"/>
  <c r="BA41" i="2" s="1"/>
  <c r="BA48" i="2" s="1"/>
  <c r="BA49" i="2" s="1"/>
  <c r="BB17" i="2"/>
  <c r="BB19" i="2" s="1"/>
  <c r="BB1" i="3"/>
  <c r="BA3" i="3"/>
  <c r="BC69" i="4"/>
  <c r="BC70" i="4"/>
  <c r="BC68" i="4"/>
  <c r="BD37" i="4"/>
  <c r="BD49" i="4"/>
  <c r="BD17" i="4"/>
  <c r="BD22" i="4"/>
  <c r="BD48" i="4"/>
  <c r="BD45" i="4"/>
  <c r="BD44" i="4"/>
  <c r="BD43" i="4"/>
  <c r="BD42" i="4"/>
  <c r="BD11" i="4"/>
  <c r="BD34" i="4"/>
  <c r="BD30" i="4"/>
  <c r="BD26" i="4"/>
  <c r="BD14" i="4"/>
  <c r="BD41" i="4"/>
  <c r="BD38" i="4"/>
  <c r="BD33" i="4"/>
  <c r="BD29" i="4"/>
  <c r="BD25" i="4"/>
  <c r="BD19" i="4"/>
  <c r="BD13" i="4"/>
  <c r="BD36" i="4"/>
  <c r="BD32" i="4"/>
  <c r="BD28" i="4"/>
  <c r="BD24" i="4"/>
  <c r="BD18" i="4"/>
  <c r="BD12" i="4"/>
  <c r="BD35" i="4"/>
  <c r="BD31" i="4"/>
  <c r="BD27" i="4"/>
  <c r="BD23" i="4"/>
  <c r="BB61" i="4"/>
  <c r="E25" i="5"/>
  <c r="BH3" i="2"/>
  <c r="BI1" i="2"/>
  <c r="BC65" i="4"/>
  <c r="BC62" i="4"/>
  <c r="BC63" i="4"/>
  <c r="BC64" i="4"/>
  <c r="C26" i="5"/>
  <c r="BG2" i="3"/>
  <c r="BK2" i="2"/>
  <c r="BB72" i="4"/>
  <c r="BC98" i="4"/>
  <c r="BC99" i="4"/>
  <c r="BE123" i="4"/>
  <c r="BF3" i="4"/>
  <c r="BE118" i="4"/>
  <c r="BE120" i="4"/>
  <c r="BE121" i="4" s="1"/>
  <c r="BE5" i="4"/>
  <c r="BE4" i="4"/>
  <c r="A44" i="5"/>
  <c r="G43" i="5"/>
  <c r="BC73" i="4"/>
  <c r="BC77" i="4"/>
  <c r="BC81" i="4"/>
  <c r="BC85" i="4"/>
  <c r="BC74" i="4"/>
  <c r="BC78" i="4"/>
  <c r="BC82" i="4"/>
  <c r="BC86" i="4"/>
  <c r="BC75" i="4"/>
  <c r="BC79" i="4"/>
  <c r="BC83" i="4"/>
  <c r="BC87" i="4"/>
  <c r="BC76" i="4"/>
  <c r="BC80" i="4"/>
  <c r="BC84" i="4"/>
  <c r="BC88" i="4"/>
  <c r="BB67" i="4"/>
  <c r="BF39" i="2"/>
  <c r="BH26" i="2" l="1"/>
  <c r="BH33" i="2"/>
  <c r="BH35" i="2"/>
  <c r="BH37" i="2"/>
  <c r="BH27" i="2"/>
  <c r="BH32" i="2"/>
  <c r="BH34" i="2"/>
  <c r="BH30" i="2"/>
  <c r="BH28" i="2"/>
  <c r="BH38" i="2"/>
  <c r="BH36" i="2"/>
  <c r="BH29" i="2"/>
  <c r="BH31" i="2"/>
  <c r="BH25" i="2"/>
  <c r="BH24" i="2"/>
  <c r="BD15" i="2"/>
  <c r="BD17" i="2" s="1"/>
  <c r="BD19" i="2" s="1"/>
  <c r="AY16" i="3"/>
  <c r="AZ5" i="3"/>
  <c r="BE4" i="2" s="1"/>
  <c r="BC61" i="4"/>
  <c r="BC67" i="4"/>
  <c r="BC21" i="2"/>
  <c r="BC41" i="2" s="1"/>
  <c r="BC48" i="2" s="1"/>
  <c r="BC49" i="2" s="1"/>
  <c r="BB21" i="2"/>
  <c r="BB41" i="2" s="1"/>
  <c r="BB48" i="2" s="1"/>
  <c r="BB49" i="2" s="1"/>
  <c r="BB3" i="3"/>
  <c r="BC1" i="3"/>
  <c r="G44" i="5"/>
  <c r="A45" i="5"/>
  <c r="D26" i="5"/>
  <c r="F26" i="5" s="1"/>
  <c r="B27" i="5" s="1"/>
  <c r="BD99" i="4"/>
  <c r="BD98" i="4"/>
  <c r="BC72" i="4"/>
  <c r="BC97" i="4"/>
  <c r="BD74" i="4"/>
  <c r="BD78" i="4"/>
  <c r="BD82" i="4"/>
  <c r="BD86" i="4"/>
  <c r="BD75" i="4"/>
  <c r="BD79" i="4"/>
  <c r="BD83" i="4"/>
  <c r="BD87" i="4"/>
  <c r="BD76" i="4"/>
  <c r="BD80" i="4"/>
  <c r="BD84" i="4"/>
  <c r="BD88" i="4"/>
  <c r="BD73" i="4"/>
  <c r="BD77" i="4"/>
  <c r="BD81" i="4"/>
  <c r="BD85" i="4"/>
  <c r="BF118" i="4"/>
  <c r="BG3" i="4"/>
  <c r="BF120" i="4"/>
  <c r="BF121" i="4" s="1"/>
  <c r="BF123" i="4"/>
  <c r="BF5" i="4"/>
  <c r="BF4" i="4"/>
  <c r="BL2" i="2"/>
  <c r="BH2" i="3"/>
  <c r="BG39" i="2"/>
  <c r="BD70" i="4"/>
  <c r="BD68" i="4"/>
  <c r="BD69" i="4"/>
  <c r="BE37" i="4"/>
  <c r="BE17" i="4"/>
  <c r="BE22" i="4"/>
  <c r="BE48" i="4"/>
  <c r="BE45" i="4"/>
  <c r="BE44" i="4"/>
  <c r="BE43" i="4"/>
  <c r="BE42" i="4"/>
  <c r="BE11" i="4"/>
  <c r="BE49" i="4"/>
  <c r="BE41" i="4"/>
  <c r="BE38" i="4"/>
  <c r="BE33" i="4"/>
  <c r="BE29" i="4"/>
  <c r="BE25" i="4"/>
  <c r="BE19" i="4"/>
  <c r="BE13" i="4"/>
  <c r="BE36" i="4"/>
  <c r="BE32" i="4"/>
  <c r="BE28" i="4"/>
  <c r="BE24" i="4"/>
  <c r="BE18" i="4"/>
  <c r="BE12" i="4"/>
  <c r="BE35" i="4"/>
  <c r="BE31" i="4"/>
  <c r="BE27" i="4"/>
  <c r="BE23" i="4"/>
  <c r="BE34" i="4"/>
  <c r="BE30" i="4"/>
  <c r="BE26" i="4"/>
  <c r="BE14" i="4"/>
  <c r="BI3" i="2"/>
  <c r="BJ1" i="2"/>
  <c r="BD62" i="4"/>
  <c r="BD63" i="4"/>
  <c r="BD64" i="4"/>
  <c r="BD65" i="4"/>
  <c r="BI32" i="2" l="1"/>
  <c r="BI27" i="2"/>
  <c r="BI33" i="2"/>
  <c r="BI37" i="2"/>
  <c r="BI26" i="2"/>
  <c r="BI34" i="2"/>
  <c r="BI28" i="2"/>
  <c r="BI38" i="2"/>
  <c r="BI36" i="2"/>
  <c r="BI30" i="2"/>
  <c r="BI35" i="2"/>
  <c r="BI29" i="2"/>
  <c r="BI25" i="2"/>
  <c r="BI31" i="2"/>
  <c r="BI24" i="2"/>
  <c r="BE15" i="2"/>
  <c r="BA5" i="3"/>
  <c r="BF4" i="2" s="1"/>
  <c r="BF15" i="2" s="1"/>
  <c r="BE17" i="2"/>
  <c r="BE19" i="2" s="1"/>
  <c r="AZ16" i="3"/>
  <c r="BD67" i="4"/>
  <c r="BD21" i="2"/>
  <c r="BD41" i="2" s="1"/>
  <c r="BD48" i="2" s="1"/>
  <c r="BD49" i="2" s="1"/>
  <c r="BD1" i="3"/>
  <c r="BC3" i="3"/>
  <c r="E26" i="5"/>
  <c r="BF37" i="4"/>
  <c r="BF22" i="4"/>
  <c r="BF48" i="4"/>
  <c r="BF45" i="4"/>
  <c r="BF44" i="4"/>
  <c r="BF43" i="4"/>
  <c r="BF42" i="4"/>
  <c r="BF11" i="4"/>
  <c r="BF49" i="4"/>
  <c r="BF17" i="4"/>
  <c r="BF36" i="4"/>
  <c r="BF32" i="4"/>
  <c r="BF28" i="4"/>
  <c r="BF24" i="4"/>
  <c r="BF18" i="4"/>
  <c r="BF12" i="4"/>
  <c r="BF35" i="4"/>
  <c r="BF31" i="4"/>
  <c r="BF27" i="4"/>
  <c r="BF23" i="4"/>
  <c r="BF34" i="4"/>
  <c r="BF30" i="4"/>
  <c r="BF26" i="4"/>
  <c r="BF14" i="4"/>
  <c r="BF41" i="4"/>
  <c r="BF38" i="4"/>
  <c r="BF33" i="4"/>
  <c r="BF29" i="4"/>
  <c r="BF25" i="4"/>
  <c r="BF19" i="4"/>
  <c r="BF13" i="4"/>
  <c r="BI2" i="3"/>
  <c r="BM2" i="2"/>
  <c r="BE63" i="4"/>
  <c r="BE64" i="4"/>
  <c r="BE65" i="4"/>
  <c r="BE62" i="4"/>
  <c r="BD97" i="4"/>
  <c r="C27" i="5"/>
  <c r="A46" i="5"/>
  <c r="G45" i="5"/>
  <c r="BD61" i="4"/>
  <c r="BE98" i="4"/>
  <c r="BE99" i="4"/>
  <c r="BG123" i="4"/>
  <c r="BH3" i="4"/>
  <c r="BG120" i="4"/>
  <c r="BG121" i="4" s="1"/>
  <c r="BG118" i="4"/>
  <c r="BG5" i="4"/>
  <c r="BG4" i="4"/>
  <c r="BD72" i="4"/>
  <c r="BE68" i="4"/>
  <c r="BE69" i="4"/>
  <c r="BE70" i="4"/>
  <c r="BJ3" i="2"/>
  <c r="BK1" i="2"/>
  <c r="BE75" i="4"/>
  <c r="BE79" i="4"/>
  <c r="BE83" i="4"/>
  <c r="BE87" i="4"/>
  <c r="BE76" i="4"/>
  <c r="BE80" i="4"/>
  <c r="BE84" i="4"/>
  <c r="BE88" i="4"/>
  <c r="BE73" i="4"/>
  <c r="BE77" i="4"/>
  <c r="BE81" i="4"/>
  <c r="BE85" i="4"/>
  <c r="BE74" i="4"/>
  <c r="BE78" i="4"/>
  <c r="BE82" i="4"/>
  <c r="BE86" i="4"/>
  <c r="BH39" i="2"/>
  <c r="BJ27" i="2" l="1"/>
  <c r="BJ30" i="2"/>
  <c r="BJ28" i="2"/>
  <c r="BJ36" i="2"/>
  <c r="BJ32" i="2"/>
  <c r="BJ33" i="2"/>
  <c r="BJ26" i="2"/>
  <c r="BJ34" i="2"/>
  <c r="BJ38" i="2"/>
  <c r="BJ35" i="2"/>
  <c r="BJ37" i="2"/>
  <c r="BJ29" i="2"/>
  <c r="BJ25" i="2"/>
  <c r="BJ31" i="2"/>
  <c r="BJ24" i="2"/>
  <c r="BB5" i="3"/>
  <c r="BG4" i="2" s="1"/>
  <c r="BG15" i="2" s="1"/>
  <c r="BA16" i="3"/>
  <c r="BE67" i="4"/>
  <c r="BE21" i="2"/>
  <c r="BE41" i="2" s="1"/>
  <c r="BE48" i="2" s="1"/>
  <c r="BE49" i="2" s="1"/>
  <c r="BI39" i="2"/>
  <c r="BD3" i="3"/>
  <c r="BE1" i="3"/>
  <c r="BG37" i="4"/>
  <c r="BG11" i="4"/>
  <c r="BG49" i="4"/>
  <c r="BG17" i="4"/>
  <c r="BG22" i="4"/>
  <c r="BG48" i="4"/>
  <c r="BG45" i="4"/>
  <c r="BG44" i="4"/>
  <c r="BG43" i="4"/>
  <c r="BG42" i="4"/>
  <c r="BG35" i="4"/>
  <c r="BG31" i="4"/>
  <c r="BG27" i="4"/>
  <c r="BG23" i="4"/>
  <c r="BG34" i="4"/>
  <c r="BG30" i="4"/>
  <c r="BG26" i="4"/>
  <c r="BG14" i="4"/>
  <c r="BG41" i="4"/>
  <c r="BG38" i="4"/>
  <c r="BG33" i="4"/>
  <c r="BG29" i="4"/>
  <c r="BG25" i="4"/>
  <c r="BG19" i="4"/>
  <c r="BG13" i="4"/>
  <c r="BG36" i="4"/>
  <c r="BG32" i="4"/>
  <c r="BG28" i="4"/>
  <c r="BG24" i="4"/>
  <c r="BG18" i="4"/>
  <c r="BG12" i="4"/>
  <c r="BE61" i="4"/>
  <c r="BF98" i="4"/>
  <c r="BF99" i="4"/>
  <c r="D27" i="5"/>
  <c r="F27" i="5" s="1"/>
  <c r="B28" i="5" s="1"/>
  <c r="BF68" i="4"/>
  <c r="BF69" i="4"/>
  <c r="BF70" i="4"/>
  <c r="BF76" i="4"/>
  <c r="BF80" i="4"/>
  <c r="BF84" i="4"/>
  <c r="BF88" i="4"/>
  <c r="BF73" i="4"/>
  <c r="BF77" i="4"/>
  <c r="BF81" i="4"/>
  <c r="BF85" i="4"/>
  <c r="BF74" i="4"/>
  <c r="BF78" i="4"/>
  <c r="BF82" i="4"/>
  <c r="BF86" i="4"/>
  <c r="BF75" i="4"/>
  <c r="BF79" i="4"/>
  <c r="BF83" i="4"/>
  <c r="BF87" i="4"/>
  <c r="BE72" i="4"/>
  <c r="BK3" i="2"/>
  <c r="BL1" i="2"/>
  <c r="BE97" i="4"/>
  <c r="G46" i="5"/>
  <c r="A47" i="5"/>
  <c r="BH120" i="4"/>
  <c r="BH121" i="4" s="1"/>
  <c r="BH123" i="4"/>
  <c r="BH118" i="4"/>
  <c r="BI3" i="4"/>
  <c r="BH5" i="4"/>
  <c r="BH4" i="4"/>
  <c r="BN2" i="2"/>
  <c r="BJ2" i="3"/>
  <c r="BF64" i="4"/>
  <c r="BF65" i="4"/>
  <c r="BF62" i="4"/>
  <c r="BF63" i="4"/>
  <c r="BK30" i="2" l="1"/>
  <c r="BK34" i="2"/>
  <c r="BK36" i="2"/>
  <c r="BK27" i="2"/>
  <c r="BK28" i="2"/>
  <c r="BK32" i="2"/>
  <c r="BK33" i="2"/>
  <c r="BK26" i="2"/>
  <c r="BK35" i="2"/>
  <c r="BK37" i="2"/>
  <c r="BK38" i="2"/>
  <c r="BK25" i="2"/>
  <c r="BK31" i="2"/>
  <c r="BK29" i="2"/>
  <c r="BK24" i="2"/>
  <c r="BB16" i="3"/>
  <c r="BC5" i="3"/>
  <c r="BH4" i="2" s="1"/>
  <c r="BF61" i="4"/>
  <c r="BF1" i="3"/>
  <c r="BE3" i="3"/>
  <c r="BG69" i="4"/>
  <c r="BG70" i="4"/>
  <c r="BG68" i="4"/>
  <c r="BG67" i="4" s="1"/>
  <c r="BI123" i="4"/>
  <c r="BJ3" i="4"/>
  <c r="BI120" i="4"/>
  <c r="BI121" i="4" s="1"/>
  <c r="BI118" i="4"/>
  <c r="BI5" i="4"/>
  <c r="BI4" i="4"/>
  <c r="BL3" i="2"/>
  <c r="BM1" i="2"/>
  <c r="BF72" i="4"/>
  <c r="BF97" i="4"/>
  <c r="BH37" i="4"/>
  <c r="BH49" i="4"/>
  <c r="BH17" i="4"/>
  <c r="BH22" i="4"/>
  <c r="BH48" i="4"/>
  <c r="BH45" i="4"/>
  <c r="BH44" i="4"/>
  <c r="BH43" i="4"/>
  <c r="BH42" i="4"/>
  <c r="BH11" i="4"/>
  <c r="BH34" i="4"/>
  <c r="BH30" i="4"/>
  <c r="BH26" i="4"/>
  <c r="BH14" i="4"/>
  <c r="BH41" i="4"/>
  <c r="BH38" i="4"/>
  <c r="BH33" i="4"/>
  <c r="BH29" i="4"/>
  <c r="BH25" i="4"/>
  <c r="BH19" i="4"/>
  <c r="BH13" i="4"/>
  <c r="BH36" i="4"/>
  <c r="BH32" i="4"/>
  <c r="BH28" i="4"/>
  <c r="BH24" i="4"/>
  <c r="BH18" i="4"/>
  <c r="BH12" i="4"/>
  <c r="BH35" i="4"/>
  <c r="BH31" i="4"/>
  <c r="BH27" i="4"/>
  <c r="BH23" i="4"/>
  <c r="A48" i="5"/>
  <c r="G47" i="5"/>
  <c r="C28" i="5"/>
  <c r="BG98" i="4"/>
  <c r="BG99" i="4"/>
  <c r="BG65" i="4"/>
  <c r="BG62" i="4"/>
  <c r="BG63" i="4"/>
  <c r="BG64" i="4"/>
  <c r="BJ39" i="2"/>
  <c r="BK2" i="3"/>
  <c r="BO2" i="2"/>
  <c r="BF67" i="4"/>
  <c r="E27" i="5"/>
  <c r="BG73" i="4"/>
  <c r="BG77" i="4"/>
  <c r="BG81" i="4"/>
  <c r="BG85" i="4"/>
  <c r="BG74" i="4"/>
  <c r="BG78" i="4"/>
  <c r="BG82" i="4"/>
  <c r="BG86" i="4"/>
  <c r="BG75" i="4"/>
  <c r="BG79" i="4"/>
  <c r="BG83" i="4"/>
  <c r="BG87" i="4"/>
  <c r="BG76" i="4"/>
  <c r="BG80" i="4"/>
  <c r="BG84" i="4"/>
  <c r="BG88" i="4"/>
  <c r="BL26" i="2" l="1"/>
  <c r="BL28" i="2"/>
  <c r="BL35" i="2"/>
  <c r="BL38" i="2"/>
  <c r="BL27" i="2"/>
  <c r="BL32" i="2"/>
  <c r="BL33" i="2"/>
  <c r="BL34" i="2"/>
  <c r="BL37" i="2"/>
  <c r="BL36" i="2"/>
  <c r="BL30" i="2"/>
  <c r="BL29" i="2"/>
  <c r="BL25" i="2"/>
  <c r="BL31" i="2"/>
  <c r="BL24" i="2"/>
  <c r="BH15" i="2"/>
  <c r="BC16" i="3"/>
  <c r="BH17" i="2"/>
  <c r="BH19" i="2" s="1"/>
  <c r="BD5" i="3"/>
  <c r="BI4" i="2" s="1"/>
  <c r="BI15" i="2" s="1"/>
  <c r="BF17" i="2"/>
  <c r="BF19" i="2" s="1"/>
  <c r="BF21" i="2" s="1"/>
  <c r="BF41" i="2" s="1"/>
  <c r="BF48" i="2" s="1"/>
  <c r="BF49" i="2" s="1"/>
  <c r="BG17" i="2"/>
  <c r="BG19" i="2" s="1"/>
  <c r="BF3" i="3"/>
  <c r="BG1" i="3"/>
  <c r="G48" i="5"/>
  <c r="A49" i="5"/>
  <c r="BH99" i="4"/>
  <c r="BH98" i="4"/>
  <c r="BH97" i="4" s="1"/>
  <c r="BM3" i="2"/>
  <c r="BN1" i="2"/>
  <c r="BH74" i="4"/>
  <c r="BH78" i="4"/>
  <c r="BH82" i="4"/>
  <c r="BH86" i="4"/>
  <c r="BH75" i="4"/>
  <c r="BH79" i="4"/>
  <c r="BH83" i="4"/>
  <c r="BH87" i="4"/>
  <c r="BH76" i="4"/>
  <c r="BH80" i="4"/>
  <c r="BH84" i="4"/>
  <c r="BH88" i="4"/>
  <c r="BH73" i="4"/>
  <c r="BH77" i="4"/>
  <c r="BH81" i="4"/>
  <c r="BH85" i="4"/>
  <c r="BG72" i="4"/>
  <c r="BG97" i="4"/>
  <c r="D28" i="5"/>
  <c r="F28" i="5" s="1"/>
  <c r="B29" i="5" s="1"/>
  <c r="BH70" i="4"/>
  <c r="BH68" i="4"/>
  <c r="BH69" i="4"/>
  <c r="BK39" i="2"/>
  <c r="BJ118" i="4"/>
  <c r="BK3" i="4"/>
  <c r="BJ120" i="4"/>
  <c r="BJ121" i="4" s="1"/>
  <c r="BJ123" i="4"/>
  <c r="BJ5" i="4"/>
  <c r="BJ4" i="4"/>
  <c r="BP2" i="2"/>
  <c r="BL2" i="3"/>
  <c r="BG61" i="4"/>
  <c r="BH62" i="4"/>
  <c r="BH63" i="4"/>
  <c r="BH64" i="4"/>
  <c r="BH65" i="4"/>
  <c r="BI37" i="4"/>
  <c r="BI17" i="4"/>
  <c r="BI22" i="4"/>
  <c r="BI48" i="4"/>
  <c r="BI45" i="4"/>
  <c r="BI44" i="4"/>
  <c r="BI43" i="4"/>
  <c r="BI42" i="4"/>
  <c r="BI11" i="4"/>
  <c r="BI49" i="4"/>
  <c r="BI41" i="4"/>
  <c r="BI38" i="4"/>
  <c r="BI33" i="4"/>
  <c r="BI29" i="4"/>
  <c r="BI25" i="4"/>
  <c r="BI19" i="4"/>
  <c r="BI13" i="4"/>
  <c r="BI36" i="4"/>
  <c r="BI32" i="4"/>
  <c r="BI28" i="4"/>
  <c r="BI24" i="4"/>
  <c r="BI18" i="4"/>
  <c r="BI12" i="4"/>
  <c r="BI35" i="4"/>
  <c r="BI31" i="4"/>
  <c r="BI27" i="4"/>
  <c r="BI23" i="4"/>
  <c r="BI34" i="4"/>
  <c r="BI30" i="4"/>
  <c r="BI26" i="4"/>
  <c r="BI14" i="4"/>
  <c r="BM26" i="2" l="1"/>
  <c r="BM28" i="2"/>
  <c r="BM32" i="2"/>
  <c r="BM30" i="2"/>
  <c r="BM27" i="2"/>
  <c r="BM34" i="2"/>
  <c r="BM35" i="2"/>
  <c r="BM37" i="2"/>
  <c r="BM33" i="2"/>
  <c r="BM36" i="2"/>
  <c r="BM38" i="2"/>
  <c r="BM31" i="2"/>
  <c r="BM29" i="2"/>
  <c r="BM25" i="2"/>
  <c r="BM24" i="2"/>
  <c r="BD16" i="3"/>
  <c r="BE5" i="3"/>
  <c r="BJ4" i="2" s="1"/>
  <c r="BH72" i="4"/>
  <c r="BH61" i="4"/>
  <c r="BI17" i="2"/>
  <c r="BI19" i="2" s="1"/>
  <c r="E28" i="5"/>
  <c r="BL39" i="2"/>
  <c r="BG21" i="2"/>
  <c r="BG41" i="2" s="1"/>
  <c r="BG48" i="2" s="1"/>
  <c r="BG49" i="2" s="1"/>
  <c r="BH21" i="2"/>
  <c r="BH41" i="2" s="1"/>
  <c r="BH48" i="2" s="1"/>
  <c r="BH49" i="2" s="1"/>
  <c r="BH1" i="3"/>
  <c r="BG3" i="3"/>
  <c r="BM2" i="3"/>
  <c r="BQ2" i="2"/>
  <c r="BI98" i="4"/>
  <c r="BI99" i="4"/>
  <c r="BJ37" i="4"/>
  <c r="BJ22" i="4"/>
  <c r="BJ48" i="4"/>
  <c r="BJ45" i="4"/>
  <c r="BJ44" i="4"/>
  <c r="BJ43" i="4"/>
  <c r="BJ42" i="4"/>
  <c r="BJ11" i="4"/>
  <c r="BJ49" i="4"/>
  <c r="BJ17" i="4"/>
  <c r="BJ36" i="4"/>
  <c r="BJ32" i="4"/>
  <c r="BJ28" i="4"/>
  <c r="BJ24" i="4"/>
  <c r="BJ18" i="4"/>
  <c r="BJ12" i="4"/>
  <c r="BJ35" i="4"/>
  <c r="BJ31" i="4"/>
  <c r="BJ27" i="4"/>
  <c r="BJ23" i="4"/>
  <c r="BJ34" i="4"/>
  <c r="BJ30" i="4"/>
  <c r="BJ26" i="4"/>
  <c r="BJ14" i="4"/>
  <c r="BJ41" i="4"/>
  <c r="BJ38" i="4"/>
  <c r="BJ33" i="4"/>
  <c r="BJ29" i="4"/>
  <c r="BJ25" i="4"/>
  <c r="BJ19" i="4"/>
  <c r="BJ13" i="4"/>
  <c r="C29" i="5"/>
  <c r="BI75" i="4"/>
  <c r="BI79" i="4"/>
  <c r="BI83" i="4"/>
  <c r="BI87" i="4"/>
  <c r="BI76" i="4"/>
  <c r="BI80" i="4"/>
  <c r="BI84" i="4"/>
  <c r="BI88" i="4"/>
  <c r="BI73" i="4"/>
  <c r="BI77" i="4"/>
  <c r="BI81" i="4"/>
  <c r="BI85" i="4"/>
  <c r="BI74" i="4"/>
  <c r="BI78" i="4"/>
  <c r="BI82" i="4"/>
  <c r="BI86" i="4"/>
  <c r="BN3" i="2"/>
  <c r="BO1" i="2"/>
  <c r="A50" i="5"/>
  <c r="G49" i="5"/>
  <c r="BI63" i="4"/>
  <c r="BI64" i="4"/>
  <c r="BI65" i="4"/>
  <c r="BI62" i="4"/>
  <c r="BI68" i="4"/>
  <c r="BI69" i="4"/>
  <c r="BI70" i="4"/>
  <c r="BK123" i="4"/>
  <c r="BL3" i="4"/>
  <c r="BK120" i="4"/>
  <c r="BK121" i="4" s="1"/>
  <c r="BK118" i="4"/>
  <c r="BK5" i="4"/>
  <c r="BK4" i="4"/>
  <c r="BH67" i="4"/>
  <c r="BN26" i="2" l="1"/>
  <c r="BN27" i="2"/>
  <c r="BN33" i="2"/>
  <c r="BN35" i="2"/>
  <c r="BN37" i="2"/>
  <c r="BN28" i="2"/>
  <c r="BN34" i="2"/>
  <c r="BN30" i="2"/>
  <c r="BN32" i="2"/>
  <c r="BN36" i="2"/>
  <c r="BN38" i="2"/>
  <c r="BN25" i="2"/>
  <c r="BN31" i="2"/>
  <c r="BN29" i="2"/>
  <c r="BN24" i="2"/>
  <c r="BJ15" i="2"/>
  <c r="BJ17" i="2" s="1"/>
  <c r="BJ19" i="2" s="1"/>
  <c r="BF5" i="3"/>
  <c r="BK4" i="2" s="1"/>
  <c r="BK15" i="2" s="1"/>
  <c r="BE16" i="3"/>
  <c r="BH3" i="3"/>
  <c r="BI1" i="3"/>
  <c r="BI21" i="2"/>
  <c r="BI41" i="2" s="1"/>
  <c r="BI48" i="2" s="1"/>
  <c r="BI49" i="2" s="1"/>
  <c r="BI72" i="4"/>
  <c r="D29" i="5"/>
  <c r="F29" i="5" s="1"/>
  <c r="B30" i="5" s="1"/>
  <c r="BJ64" i="4"/>
  <c r="BJ65" i="4"/>
  <c r="BJ62" i="4"/>
  <c r="BJ63" i="4"/>
  <c r="G50" i="5"/>
  <c r="A51" i="5"/>
  <c r="BJ98" i="4"/>
  <c r="BJ99" i="4"/>
  <c r="BI67" i="4"/>
  <c r="BJ68" i="4"/>
  <c r="BJ69" i="4"/>
  <c r="BJ70" i="4"/>
  <c r="BJ76" i="4"/>
  <c r="BJ80" i="4"/>
  <c r="BJ84" i="4"/>
  <c r="BJ88" i="4"/>
  <c r="BJ73" i="4"/>
  <c r="BJ77" i="4"/>
  <c r="BJ81" i="4"/>
  <c r="BJ85" i="4"/>
  <c r="BJ74" i="4"/>
  <c r="BJ78" i="4"/>
  <c r="BJ82" i="4"/>
  <c r="BJ86" i="4"/>
  <c r="BJ75" i="4"/>
  <c r="BJ79" i="4"/>
  <c r="BJ83" i="4"/>
  <c r="BJ87" i="4"/>
  <c r="BL120" i="4"/>
  <c r="BL121" i="4" s="1"/>
  <c r="BL123" i="4"/>
  <c r="BL118" i="4"/>
  <c r="BM3" i="4"/>
  <c r="BL5" i="4"/>
  <c r="BL4" i="4"/>
  <c r="BK37" i="4"/>
  <c r="BK11" i="4"/>
  <c r="BK49" i="4"/>
  <c r="BK17" i="4"/>
  <c r="BK22" i="4"/>
  <c r="BK48" i="4"/>
  <c r="BK45" i="4"/>
  <c r="BK44" i="4"/>
  <c r="BK43" i="4"/>
  <c r="BK42" i="4"/>
  <c r="BK35" i="4"/>
  <c r="BK31" i="4"/>
  <c r="BK27" i="4"/>
  <c r="BK23" i="4"/>
  <c r="BK34" i="4"/>
  <c r="BK30" i="4"/>
  <c r="BK26" i="4"/>
  <c r="BK14" i="4"/>
  <c r="BK41" i="4"/>
  <c r="BK38" i="4"/>
  <c r="BK33" i="4"/>
  <c r="BK29" i="4"/>
  <c r="BK25" i="4"/>
  <c r="BK19" i="4"/>
  <c r="BK13" i="4"/>
  <c r="BK36" i="4"/>
  <c r="BK32" i="4"/>
  <c r="BK28" i="4"/>
  <c r="BK24" i="4"/>
  <c r="BK18" i="4"/>
  <c r="BK12" i="4"/>
  <c r="BM39" i="2"/>
  <c r="BI61" i="4"/>
  <c r="BO3" i="2"/>
  <c r="BP1" i="2"/>
  <c r="BI97" i="4"/>
  <c r="BR2" i="2"/>
  <c r="BN2" i="3"/>
  <c r="BO26" i="2" l="1"/>
  <c r="BO27" i="2"/>
  <c r="BO34" i="2"/>
  <c r="BO28" i="2"/>
  <c r="BO30" i="2"/>
  <c r="BO36" i="2"/>
  <c r="BO38" i="2"/>
  <c r="BO35" i="2"/>
  <c r="BO32" i="2"/>
  <c r="BO37" i="2"/>
  <c r="BO33" i="2"/>
  <c r="BO25" i="2"/>
  <c r="BO31" i="2"/>
  <c r="BO29" i="2"/>
  <c r="BO24" i="2"/>
  <c r="BG5" i="3"/>
  <c r="BL4" i="2" s="1"/>
  <c r="BL15" i="2" s="1"/>
  <c r="BF16" i="3"/>
  <c r="BK17" i="2"/>
  <c r="BK19" i="2" s="1"/>
  <c r="BI3" i="3"/>
  <c r="BJ1" i="3"/>
  <c r="BJ21" i="2"/>
  <c r="BJ41" i="2" s="1"/>
  <c r="BJ48" i="2" s="1"/>
  <c r="BJ49" i="2" s="1"/>
  <c r="S18" i="1" s="1"/>
  <c r="S19" i="1" s="1"/>
  <c r="BM123" i="4"/>
  <c r="BN3" i="4"/>
  <c r="BM118" i="4"/>
  <c r="BM120" i="4"/>
  <c r="BM121" i="4" s="1"/>
  <c r="BM4" i="4"/>
  <c r="BM5" i="4"/>
  <c r="A52" i="5"/>
  <c r="G51" i="5"/>
  <c r="BO2" i="3"/>
  <c r="BS2" i="2"/>
  <c r="BK69" i="4"/>
  <c r="BK70" i="4"/>
  <c r="BK68" i="4"/>
  <c r="BK67" i="4" s="1"/>
  <c r="BN39" i="2"/>
  <c r="C30" i="5"/>
  <c r="BP3" i="2"/>
  <c r="BQ1" i="2"/>
  <c r="BK73" i="4"/>
  <c r="BK77" i="4"/>
  <c r="BK81" i="4"/>
  <c r="BK85" i="4"/>
  <c r="BK74" i="4"/>
  <c r="BK78" i="4"/>
  <c r="BK82" i="4"/>
  <c r="BK86" i="4"/>
  <c r="BK75" i="4"/>
  <c r="BK79" i="4"/>
  <c r="BK83" i="4"/>
  <c r="BK87" i="4"/>
  <c r="BK76" i="4"/>
  <c r="BK80" i="4"/>
  <c r="BK84" i="4"/>
  <c r="BK88" i="4"/>
  <c r="BL37" i="4"/>
  <c r="BL49" i="4"/>
  <c r="BL17" i="4"/>
  <c r="BL22" i="4"/>
  <c r="BL48" i="4"/>
  <c r="BL45" i="4"/>
  <c r="BL44" i="4"/>
  <c r="BL43" i="4"/>
  <c r="BL42" i="4"/>
  <c r="BL11" i="4"/>
  <c r="BL34" i="4"/>
  <c r="BL30" i="4"/>
  <c r="BL26" i="4"/>
  <c r="BL14" i="4"/>
  <c r="BL41" i="4"/>
  <c r="BL38" i="4"/>
  <c r="BL33" i="4"/>
  <c r="BL29" i="4"/>
  <c r="BL25" i="4"/>
  <c r="BL19" i="4"/>
  <c r="BL13" i="4"/>
  <c r="BL36" i="4"/>
  <c r="BL32" i="4"/>
  <c r="BL28" i="4"/>
  <c r="BL24" i="4"/>
  <c r="BL18" i="4"/>
  <c r="BL12" i="4"/>
  <c r="BL35" i="4"/>
  <c r="BL31" i="4"/>
  <c r="BL27" i="4"/>
  <c r="BL23" i="4"/>
  <c r="BJ67" i="4"/>
  <c r="BJ97" i="4"/>
  <c r="BJ61" i="4"/>
  <c r="E29" i="5"/>
  <c r="BK98" i="4"/>
  <c r="BK97" i="4" s="1"/>
  <c r="BK99" i="4"/>
  <c r="BK65" i="4"/>
  <c r="BK62" i="4"/>
  <c r="BK63" i="4"/>
  <c r="BK64" i="4"/>
  <c r="BJ72" i="4"/>
  <c r="BP27" i="2" l="1"/>
  <c r="BP30" i="2"/>
  <c r="BP32" i="2"/>
  <c r="BP33" i="2"/>
  <c r="BP37" i="2"/>
  <c r="BP34" i="2"/>
  <c r="BP28" i="2"/>
  <c r="BP26" i="2"/>
  <c r="BP36" i="2"/>
  <c r="BP38" i="2"/>
  <c r="BP35" i="2"/>
  <c r="BP31" i="2"/>
  <c r="BP25" i="2"/>
  <c r="BP29" i="2"/>
  <c r="BP24" i="2"/>
  <c r="BH5" i="3"/>
  <c r="BM4" i="2" s="1"/>
  <c r="BM15" i="2" s="1"/>
  <c r="BG16" i="3"/>
  <c r="BL17" i="2"/>
  <c r="BK21" i="2"/>
  <c r="BK41" i="2" s="1"/>
  <c r="BK48" i="2" s="1"/>
  <c r="BK49" i="2" s="1"/>
  <c r="BO39" i="2"/>
  <c r="BK1" i="3"/>
  <c r="BJ3" i="3"/>
  <c r="BL74" i="4"/>
  <c r="BL78" i="4"/>
  <c r="BL82" i="4"/>
  <c r="BL86" i="4"/>
  <c r="BL75" i="4"/>
  <c r="BL79" i="4"/>
  <c r="BL83" i="4"/>
  <c r="BL87" i="4"/>
  <c r="BL76" i="4"/>
  <c r="BL80" i="4"/>
  <c r="BL84" i="4"/>
  <c r="BL88" i="4"/>
  <c r="BL73" i="4"/>
  <c r="BL77" i="4"/>
  <c r="BL81" i="4"/>
  <c r="BL85" i="4"/>
  <c r="BL99" i="4"/>
  <c r="BL98" i="4"/>
  <c r="BL97" i="4" s="1"/>
  <c r="BK61" i="4"/>
  <c r="BQ3" i="2"/>
  <c r="BR1" i="2"/>
  <c r="BL70" i="4"/>
  <c r="BL68" i="4"/>
  <c r="BL69" i="4"/>
  <c r="D30" i="5"/>
  <c r="F30" i="5" s="1"/>
  <c r="B31" i="5" s="1"/>
  <c r="BT2" i="2"/>
  <c r="BP2" i="3"/>
  <c r="BN118" i="4"/>
  <c r="BO3" i="4"/>
  <c r="BN120" i="4"/>
  <c r="BN121" i="4" s="1"/>
  <c r="BN123" i="4"/>
  <c r="BN5" i="4"/>
  <c r="BN4" i="4"/>
  <c r="BK72" i="4"/>
  <c r="BL62" i="4"/>
  <c r="BL63" i="4"/>
  <c r="BL64" i="4"/>
  <c r="BL65" i="4"/>
  <c r="G52" i="5"/>
  <c r="A53" i="5"/>
  <c r="BM37" i="4"/>
  <c r="BM17" i="4"/>
  <c r="BM22" i="4"/>
  <c r="BM48" i="4"/>
  <c r="BM45" i="4"/>
  <c r="BM44" i="4"/>
  <c r="BM43" i="4"/>
  <c r="BM42" i="4"/>
  <c r="BM11" i="4"/>
  <c r="BM49" i="4"/>
  <c r="BM41" i="4"/>
  <c r="BM38" i="4"/>
  <c r="BM33" i="4"/>
  <c r="BM29" i="4"/>
  <c r="BM25" i="4"/>
  <c r="BM19" i="4"/>
  <c r="BM13" i="4"/>
  <c r="BM36" i="4"/>
  <c r="BM32" i="4"/>
  <c r="BM28" i="4"/>
  <c r="BM24" i="4"/>
  <c r="BM18" i="4"/>
  <c r="BM12" i="4"/>
  <c r="BM35" i="4"/>
  <c r="BM31" i="4"/>
  <c r="BM27" i="4"/>
  <c r="BM23" i="4"/>
  <c r="BM34" i="4"/>
  <c r="BM30" i="4"/>
  <c r="BM26" i="4"/>
  <c r="BM14" i="4"/>
  <c r="BQ34" i="2" l="1"/>
  <c r="BQ36" i="2"/>
  <c r="BQ32" i="2"/>
  <c r="BQ33" i="2"/>
  <c r="BQ30" i="2"/>
  <c r="BQ27" i="2"/>
  <c r="BQ28" i="2"/>
  <c r="BQ26" i="2"/>
  <c r="BQ38" i="2"/>
  <c r="BQ35" i="2"/>
  <c r="BQ37" i="2"/>
  <c r="BQ31" i="2"/>
  <c r="BQ29" i="2"/>
  <c r="BQ25" i="2"/>
  <c r="BQ24" i="2"/>
  <c r="BI5" i="3"/>
  <c r="BN4" i="2" s="1"/>
  <c r="BN15" i="2" s="1"/>
  <c r="BH16" i="3"/>
  <c r="BM17" i="2"/>
  <c r="BM19" i="2" s="1"/>
  <c r="BL61" i="4"/>
  <c r="BL67" i="4"/>
  <c r="BL19" i="2"/>
  <c r="BL21" i="2" s="1"/>
  <c r="BL41" i="2" s="1"/>
  <c r="BL48" i="2" s="1"/>
  <c r="BL49" i="2" s="1"/>
  <c r="BK3" i="3"/>
  <c r="BL1" i="3"/>
  <c r="BO123" i="4"/>
  <c r="BP3" i="4"/>
  <c r="BO120" i="4"/>
  <c r="BO121" i="4" s="1"/>
  <c r="BO118" i="4"/>
  <c r="BO5" i="4"/>
  <c r="BO4" i="4"/>
  <c r="BM75" i="4"/>
  <c r="BM79" i="4"/>
  <c r="BM83" i="4"/>
  <c r="BM87" i="4"/>
  <c r="BM76" i="4"/>
  <c r="BM80" i="4"/>
  <c r="BM84" i="4"/>
  <c r="BM88" i="4"/>
  <c r="BM73" i="4"/>
  <c r="BM77" i="4"/>
  <c r="BM81" i="4"/>
  <c r="BM85" i="4"/>
  <c r="BM74" i="4"/>
  <c r="BM78" i="4"/>
  <c r="BM82" i="4"/>
  <c r="BM86" i="4"/>
  <c r="BL72" i="4"/>
  <c r="BP39" i="2"/>
  <c r="BM98" i="4"/>
  <c r="BM99" i="4"/>
  <c r="A54" i="5"/>
  <c r="G53" i="5"/>
  <c r="C31" i="5"/>
  <c r="E30" i="5"/>
  <c r="BM68" i="4"/>
  <c r="BM69" i="4"/>
  <c r="BM70" i="4"/>
  <c r="BN37" i="4"/>
  <c r="BN22" i="4"/>
  <c r="BN48" i="4"/>
  <c r="BN45" i="4"/>
  <c r="BN44" i="4"/>
  <c r="BN43" i="4"/>
  <c r="BN42" i="4"/>
  <c r="BN11" i="4"/>
  <c r="BN49" i="4"/>
  <c r="BN17" i="4"/>
  <c r="BN36" i="4"/>
  <c r="BN32" i="4"/>
  <c r="BN28" i="4"/>
  <c r="BN24" i="4"/>
  <c r="BN18" i="4"/>
  <c r="BN12" i="4"/>
  <c r="BN35" i="4"/>
  <c r="BN31" i="4"/>
  <c r="BN27" i="4"/>
  <c r="BN23" i="4"/>
  <c r="BN34" i="4"/>
  <c r="BN30" i="4"/>
  <c r="BN26" i="4"/>
  <c r="BN14" i="4"/>
  <c r="BN41" i="4"/>
  <c r="BN38" i="4"/>
  <c r="BN33" i="4"/>
  <c r="BN29" i="4"/>
  <c r="BN25" i="4"/>
  <c r="BN19" i="4"/>
  <c r="BN13" i="4"/>
  <c r="BQ2" i="3"/>
  <c r="BU2" i="2"/>
  <c r="BM63" i="4"/>
  <c r="BM64" i="4"/>
  <c r="BM65" i="4"/>
  <c r="BM62" i="4"/>
  <c r="BR3" i="2"/>
  <c r="BS1" i="2"/>
  <c r="BR30" i="2" l="1"/>
  <c r="BR26" i="2"/>
  <c r="BR36" i="2"/>
  <c r="BR38" i="2"/>
  <c r="BR32" i="2"/>
  <c r="BR33" i="2"/>
  <c r="BR34" i="2"/>
  <c r="BR27" i="2"/>
  <c r="BR28" i="2"/>
  <c r="BR35" i="2"/>
  <c r="BR37" i="2"/>
  <c r="BR25" i="2"/>
  <c r="BR31" i="2"/>
  <c r="BR29" i="2"/>
  <c r="BR24" i="2"/>
  <c r="BI16" i="3"/>
  <c r="BJ5" i="3"/>
  <c r="BO4" i="2" s="1"/>
  <c r="BN17" i="2"/>
  <c r="BN19" i="2" s="1"/>
  <c r="BM21" i="2"/>
  <c r="BM41" i="2" s="1"/>
  <c r="BM48" i="2" s="1"/>
  <c r="BM49" i="2" s="1"/>
  <c r="BQ39" i="2"/>
  <c r="BL3" i="3"/>
  <c r="BM1" i="3"/>
  <c r="BN98" i="4"/>
  <c r="BN99" i="4"/>
  <c r="D31" i="5"/>
  <c r="F31" i="5" s="1"/>
  <c r="B32" i="5" s="1"/>
  <c r="BP120" i="4"/>
  <c r="BP121" i="4" s="1"/>
  <c r="BP123" i="4"/>
  <c r="BP118" i="4"/>
  <c r="BQ3" i="4"/>
  <c r="BP5" i="4"/>
  <c r="BP4" i="4"/>
  <c r="BN68" i="4"/>
  <c r="BN69" i="4"/>
  <c r="BN70" i="4"/>
  <c r="BN76" i="4"/>
  <c r="BN80" i="4"/>
  <c r="BN84" i="4"/>
  <c r="BN88" i="4"/>
  <c r="BN73" i="4"/>
  <c r="BN77" i="4"/>
  <c r="BN81" i="4"/>
  <c r="BN85" i="4"/>
  <c r="BN74" i="4"/>
  <c r="BN78" i="4"/>
  <c r="BN82" i="4"/>
  <c r="BN86" i="4"/>
  <c r="BN75" i="4"/>
  <c r="BN79" i="4"/>
  <c r="BN83" i="4"/>
  <c r="BN87" i="4"/>
  <c r="BM67" i="4"/>
  <c r="BM97" i="4"/>
  <c r="BO37" i="4"/>
  <c r="BO11" i="4"/>
  <c r="BO49" i="4"/>
  <c r="BO17" i="4"/>
  <c r="BO22" i="4"/>
  <c r="BO48" i="4"/>
  <c r="BO45" i="4"/>
  <c r="BO44" i="4"/>
  <c r="BO43" i="4"/>
  <c r="BO42" i="4"/>
  <c r="BO35" i="4"/>
  <c r="BO31" i="4"/>
  <c r="BO27" i="4"/>
  <c r="BO23" i="4"/>
  <c r="BO34" i="4"/>
  <c r="BO30" i="4"/>
  <c r="BO26" i="4"/>
  <c r="BO14" i="4"/>
  <c r="BO41" i="4"/>
  <c r="BO38" i="4"/>
  <c r="BO33" i="4"/>
  <c r="BO29" i="4"/>
  <c r="BO25" i="4"/>
  <c r="BO19" i="4"/>
  <c r="BO13" i="4"/>
  <c r="BO36" i="4"/>
  <c r="BO32" i="4"/>
  <c r="BO28" i="4"/>
  <c r="BO24" i="4"/>
  <c r="BO18" i="4"/>
  <c r="BO12" i="4"/>
  <c r="BS3" i="2"/>
  <c r="BT1" i="2"/>
  <c r="BM61" i="4"/>
  <c r="G54" i="5"/>
  <c r="A55" i="5"/>
  <c r="BV2" i="2"/>
  <c r="BR2" i="3"/>
  <c r="BN64" i="4"/>
  <c r="BN65" i="4"/>
  <c r="BN62" i="4"/>
  <c r="BN63" i="4"/>
  <c r="BM72" i="4"/>
  <c r="BS26" i="2" l="1"/>
  <c r="BS28" i="2"/>
  <c r="BS32" i="2"/>
  <c r="BS27" i="2"/>
  <c r="BS35" i="2"/>
  <c r="BS33" i="2"/>
  <c r="BS30" i="2"/>
  <c r="BS37" i="2"/>
  <c r="BS34" i="2"/>
  <c r="BS36" i="2"/>
  <c r="BS38" i="2"/>
  <c r="BS25" i="2"/>
  <c r="BS31" i="2"/>
  <c r="BS29" i="2"/>
  <c r="BS24" i="2"/>
  <c r="BO15" i="2"/>
  <c r="BO17" i="2" s="1"/>
  <c r="BO19" i="2" s="1"/>
  <c r="BO21" i="2" s="1"/>
  <c r="BO41" i="2" s="1"/>
  <c r="BO48" i="2" s="1"/>
  <c r="BO49" i="2" s="1"/>
  <c r="BK5" i="3"/>
  <c r="BP4" i="2" s="1"/>
  <c r="BP15" i="2" s="1"/>
  <c r="BJ16" i="3"/>
  <c r="BN97" i="4"/>
  <c r="BN61" i="4"/>
  <c r="BN21" i="2"/>
  <c r="BN41" i="2" s="1"/>
  <c r="BN48" i="2" s="1"/>
  <c r="BN49" i="2" s="1"/>
  <c r="BM3" i="3"/>
  <c r="BN1" i="3"/>
  <c r="BR39" i="2"/>
  <c r="BQ123" i="4"/>
  <c r="BR3" i="4"/>
  <c r="BQ120" i="4"/>
  <c r="BQ121" i="4" s="1"/>
  <c r="BQ118" i="4"/>
  <c r="BQ4" i="4"/>
  <c r="BQ5" i="4"/>
  <c r="C32" i="5"/>
  <c r="BO69" i="4"/>
  <c r="BO70" i="4"/>
  <c r="BO68" i="4"/>
  <c r="BO67" i="4" s="1"/>
  <c r="BO98" i="4"/>
  <c r="BO99" i="4"/>
  <c r="BO65" i="4"/>
  <c r="BO62" i="4"/>
  <c r="BO63" i="4"/>
  <c r="BO64" i="4"/>
  <c r="BN67" i="4"/>
  <c r="E31" i="5"/>
  <c r="BS2" i="3"/>
  <c r="BW2" i="2"/>
  <c r="A56" i="5"/>
  <c r="G55" i="5"/>
  <c r="BT3" i="2"/>
  <c r="BU1" i="2"/>
  <c r="BO73" i="4"/>
  <c r="BO77" i="4"/>
  <c r="BO81" i="4"/>
  <c r="BO85" i="4"/>
  <c r="BO74" i="4"/>
  <c r="BO78" i="4"/>
  <c r="BO82" i="4"/>
  <c r="BO86" i="4"/>
  <c r="BO75" i="4"/>
  <c r="BO79" i="4"/>
  <c r="BO83" i="4"/>
  <c r="BO87" i="4"/>
  <c r="BO76" i="4"/>
  <c r="BO80" i="4"/>
  <c r="BO84" i="4"/>
  <c r="BO88" i="4"/>
  <c r="BN72" i="4"/>
  <c r="BP37" i="4"/>
  <c r="BP49" i="4"/>
  <c r="BP17" i="4"/>
  <c r="BP22" i="4"/>
  <c r="BP48" i="4"/>
  <c r="BP45" i="4"/>
  <c r="BP44" i="4"/>
  <c r="BP43" i="4"/>
  <c r="BP42" i="4"/>
  <c r="BP11" i="4"/>
  <c r="BP34" i="4"/>
  <c r="BP30" i="4"/>
  <c r="BP26" i="4"/>
  <c r="BP14" i="4"/>
  <c r="BP41" i="4"/>
  <c r="BP38" i="4"/>
  <c r="BP33" i="4"/>
  <c r="BP29" i="4"/>
  <c r="BP25" i="4"/>
  <c r="BP19" i="4"/>
  <c r="BP13" i="4"/>
  <c r="BP36" i="4"/>
  <c r="BP32" i="4"/>
  <c r="BP28" i="4"/>
  <c r="BP24" i="4"/>
  <c r="BP18" i="4"/>
  <c r="BP12" i="4"/>
  <c r="BP35" i="4"/>
  <c r="BP31" i="4"/>
  <c r="BP27" i="4"/>
  <c r="BP23" i="4"/>
  <c r="BT26" i="2" l="1"/>
  <c r="BT28" i="2"/>
  <c r="BT33" i="2"/>
  <c r="BT35" i="2"/>
  <c r="BT37" i="2"/>
  <c r="BT27" i="2"/>
  <c r="BT32" i="2"/>
  <c r="BT30" i="2"/>
  <c r="BT34" i="2"/>
  <c r="BT36" i="2"/>
  <c r="BT38" i="2"/>
  <c r="BT25" i="2"/>
  <c r="BT31" i="2"/>
  <c r="BT29" i="2"/>
  <c r="BT24" i="2"/>
  <c r="BL5" i="3"/>
  <c r="BQ4" i="2" s="1"/>
  <c r="BQ15" i="2" s="1"/>
  <c r="BK16" i="3"/>
  <c r="BP17" i="2"/>
  <c r="BP19" i="2" s="1"/>
  <c r="BN3" i="3"/>
  <c r="BO1" i="3"/>
  <c r="BR118" i="4"/>
  <c r="BS3" i="4"/>
  <c r="BR120" i="4"/>
  <c r="BR121" i="4" s="1"/>
  <c r="BR123" i="4"/>
  <c r="BR5" i="4"/>
  <c r="BR4" i="4"/>
  <c r="BQ37" i="4"/>
  <c r="BQ17" i="4"/>
  <c r="BQ22" i="4"/>
  <c r="BQ48" i="4"/>
  <c r="BQ45" i="4"/>
  <c r="BQ44" i="4"/>
  <c r="BQ43" i="4"/>
  <c r="BQ42" i="4"/>
  <c r="BQ11" i="4"/>
  <c r="BQ49" i="4"/>
  <c r="BQ41" i="4"/>
  <c r="BQ38" i="4"/>
  <c r="BQ33" i="4"/>
  <c r="BQ29" i="4"/>
  <c r="BQ25" i="4"/>
  <c r="BQ19" i="4"/>
  <c r="BQ13" i="4"/>
  <c r="BQ36" i="4"/>
  <c r="BQ32" i="4"/>
  <c r="BQ28" i="4"/>
  <c r="BQ24" i="4"/>
  <c r="BQ18" i="4"/>
  <c r="BQ12" i="4"/>
  <c r="BQ35" i="4"/>
  <c r="BQ31" i="4"/>
  <c r="BQ27" i="4"/>
  <c r="BQ23" i="4"/>
  <c r="BQ34" i="4"/>
  <c r="BQ30" i="4"/>
  <c r="BQ26" i="4"/>
  <c r="BQ14" i="4"/>
  <c r="BP74" i="4"/>
  <c r="BP78" i="4"/>
  <c r="BP82" i="4"/>
  <c r="BP86" i="4"/>
  <c r="BP75" i="4"/>
  <c r="BP79" i="4"/>
  <c r="BP83" i="4"/>
  <c r="BP87" i="4"/>
  <c r="BP76" i="4"/>
  <c r="BP80" i="4"/>
  <c r="BP84" i="4"/>
  <c r="BP88" i="4"/>
  <c r="BP73" i="4"/>
  <c r="BP77" i="4"/>
  <c r="BP81" i="4"/>
  <c r="BP85" i="4"/>
  <c r="BO72" i="4"/>
  <c r="G56" i="5"/>
  <c r="A57" i="5"/>
  <c r="BP70" i="4"/>
  <c r="BP68" i="4"/>
  <c r="BP69" i="4"/>
  <c r="BU3" i="2"/>
  <c r="BV1" i="2"/>
  <c r="BO97" i="4"/>
  <c r="BP99" i="4"/>
  <c r="BP98" i="4"/>
  <c r="BP97" i="4" s="1"/>
  <c r="BX2" i="2"/>
  <c r="BT2" i="3"/>
  <c r="BP62" i="4"/>
  <c r="BP63" i="4"/>
  <c r="BP64" i="4"/>
  <c r="BP65" i="4"/>
  <c r="BO61" i="4"/>
  <c r="BS39" i="2"/>
  <c r="D32" i="5"/>
  <c r="F32" i="5" s="1"/>
  <c r="B33" i="5" s="1"/>
  <c r="BU27" i="2" l="1"/>
  <c r="BU28" i="2"/>
  <c r="BU30" i="2"/>
  <c r="BU34" i="2"/>
  <c r="BU26" i="2"/>
  <c r="BU32" i="2"/>
  <c r="BU33" i="2"/>
  <c r="BU35" i="2"/>
  <c r="BU37" i="2"/>
  <c r="BU36" i="2"/>
  <c r="BU38" i="2"/>
  <c r="BU25" i="2"/>
  <c r="BU31" i="2"/>
  <c r="BU29" i="2"/>
  <c r="BU24" i="2"/>
  <c r="BM5" i="3"/>
  <c r="BR4" i="2" s="1"/>
  <c r="BR15" i="2" s="1"/>
  <c r="BL16" i="3"/>
  <c r="BP72" i="4"/>
  <c r="BQ17" i="2"/>
  <c r="BQ19" i="2" s="1"/>
  <c r="BP21" i="2"/>
  <c r="BP41" i="2" s="1"/>
  <c r="BP48" i="2" s="1"/>
  <c r="BP49" i="2" s="1"/>
  <c r="BO3" i="3"/>
  <c r="BP1" i="3"/>
  <c r="E32" i="5"/>
  <c r="BQ98" i="4"/>
  <c r="BQ99" i="4"/>
  <c r="BS123" i="4"/>
  <c r="BT3" i="4"/>
  <c r="BS120" i="4"/>
  <c r="BS121" i="4" s="1"/>
  <c r="BS118" i="4"/>
  <c r="BS5" i="4"/>
  <c r="BS4" i="4"/>
  <c r="BV3" i="2"/>
  <c r="BW1" i="2"/>
  <c r="BQ75" i="4"/>
  <c r="BQ79" i="4"/>
  <c r="BQ83" i="4"/>
  <c r="BQ87" i="4"/>
  <c r="BQ76" i="4"/>
  <c r="BQ80" i="4"/>
  <c r="BQ84" i="4"/>
  <c r="BQ88" i="4"/>
  <c r="BQ73" i="4"/>
  <c r="BQ77" i="4"/>
  <c r="BQ81" i="4"/>
  <c r="BQ85" i="4"/>
  <c r="BQ74" i="4"/>
  <c r="BQ78" i="4"/>
  <c r="BQ82" i="4"/>
  <c r="BQ86" i="4"/>
  <c r="BT39" i="2"/>
  <c r="BP61" i="4"/>
  <c r="BQ68" i="4"/>
  <c r="BQ69" i="4"/>
  <c r="BQ70" i="4"/>
  <c r="BR37" i="4"/>
  <c r="BR22" i="4"/>
  <c r="BR48" i="4"/>
  <c r="BR45" i="4"/>
  <c r="BR44" i="4"/>
  <c r="BR43" i="4"/>
  <c r="BR42" i="4"/>
  <c r="BR11" i="4"/>
  <c r="BR49" i="4"/>
  <c r="BR17" i="4"/>
  <c r="BR36" i="4"/>
  <c r="BR32" i="4"/>
  <c r="BR28" i="4"/>
  <c r="BR24" i="4"/>
  <c r="BR18" i="4"/>
  <c r="BR12" i="4"/>
  <c r="BR35" i="4"/>
  <c r="BR31" i="4"/>
  <c r="BR27" i="4"/>
  <c r="BR23" i="4"/>
  <c r="BR34" i="4"/>
  <c r="BR30" i="4"/>
  <c r="BR26" i="4"/>
  <c r="BR14" i="4"/>
  <c r="BR41" i="4"/>
  <c r="BR38" i="4"/>
  <c r="BR33" i="4"/>
  <c r="BR29" i="4"/>
  <c r="BR25" i="4"/>
  <c r="BR19" i="4"/>
  <c r="BR13" i="4"/>
  <c r="A58" i="5"/>
  <c r="G57" i="5"/>
  <c r="C33" i="5"/>
  <c r="BU2" i="3"/>
  <c r="BY2" i="2"/>
  <c r="BP67" i="4"/>
  <c r="BQ63" i="4"/>
  <c r="BQ64" i="4"/>
  <c r="BQ65" i="4"/>
  <c r="BQ62" i="4"/>
  <c r="BV27" i="2" l="1"/>
  <c r="BV30" i="2"/>
  <c r="BV26" i="2"/>
  <c r="BV28" i="2"/>
  <c r="BV34" i="2"/>
  <c r="BV38" i="2"/>
  <c r="BV33" i="2"/>
  <c r="BV35" i="2"/>
  <c r="BV37" i="2"/>
  <c r="BV32" i="2"/>
  <c r="BV36" i="2"/>
  <c r="BV25" i="2"/>
  <c r="BV29" i="2"/>
  <c r="BV31" i="2"/>
  <c r="BV24" i="2"/>
  <c r="BM16" i="3"/>
  <c r="BN5" i="3"/>
  <c r="BS4" i="2" s="1"/>
  <c r="BQ97" i="4"/>
  <c r="BQ21" i="2"/>
  <c r="BQ41" i="2" s="1"/>
  <c r="BQ48" i="2" s="1"/>
  <c r="BQ49" i="2" s="1"/>
  <c r="BU39" i="2"/>
  <c r="BP3" i="3"/>
  <c r="BQ1" i="3"/>
  <c r="D33" i="5"/>
  <c r="F33" i="5" s="1"/>
  <c r="B34" i="5" s="1"/>
  <c r="BR98" i="4"/>
  <c r="BR99" i="4"/>
  <c r="BQ72" i="4"/>
  <c r="BW3" i="2"/>
  <c r="BX1" i="2"/>
  <c r="BZ2" i="2"/>
  <c r="BV2" i="3"/>
  <c r="BR68" i="4"/>
  <c r="BR69" i="4"/>
  <c r="BR70" i="4"/>
  <c r="BR76" i="4"/>
  <c r="BR80" i="4"/>
  <c r="BR84" i="4"/>
  <c r="BR88" i="4"/>
  <c r="BR73" i="4"/>
  <c r="BR77" i="4"/>
  <c r="BR81" i="4"/>
  <c r="BR85" i="4"/>
  <c r="BR74" i="4"/>
  <c r="BR78" i="4"/>
  <c r="BR82" i="4"/>
  <c r="BR86" i="4"/>
  <c r="BR75" i="4"/>
  <c r="BR79" i="4"/>
  <c r="BR83" i="4"/>
  <c r="BR87" i="4"/>
  <c r="G58" i="5"/>
  <c r="A59" i="5"/>
  <c r="BQ67" i="4"/>
  <c r="BT120" i="4"/>
  <c r="BT121" i="4" s="1"/>
  <c r="BT123" i="4"/>
  <c r="BT118" i="4"/>
  <c r="BU3" i="4"/>
  <c r="BT5" i="4"/>
  <c r="BT4" i="4"/>
  <c r="BQ61" i="4"/>
  <c r="BR64" i="4"/>
  <c r="BR65" i="4"/>
  <c r="BR62" i="4"/>
  <c r="BR63" i="4"/>
  <c r="BS37" i="4"/>
  <c r="BS11" i="4"/>
  <c r="BS49" i="4"/>
  <c r="BS17" i="4"/>
  <c r="BS22" i="4"/>
  <c r="BS48" i="4"/>
  <c r="BS45" i="4"/>
  <c r="BS44" i="4"/>
  <c r="BS43" i="4"/>
  <c r="BS42" i="4"/>
  <c r="BS35" i="4"/>
  <c r="BS31" i="4"/>
  <c r="BS27" i="4"/>
  <c r="BS23" i="4"/>
  <c r="BS34" i="4"/>
  <c r="BS30" i="4"/>
  <c r="BS26" i="4"/>
  <c r="BS14" i="4"/>
  <c r="BS41" i="4"/>
  <c r="BS38" i="4"/>
  <c r="BS33" i="4"/>
  <c r="BS29" i="4"/>
  <c r="BS25" i="4"/>
  <c r="BS19" i="4"/>
  <c r="BS13" i="4"/>
  <c r="BS36" i="4"/>
  <c r="BS32" i="4"/>
  <c r="BS28" i="4"/>
  <c r="BS24" i="4"/>
  <c r="BS18" i="4"/>
  <c r="BS12" i="4"/>
  <c r="BW32" i="2" l="1"/>
  <c r="BW34" i="2"/>
  <c r="BW36" i="2"/>
  <c r="BW26" i="2"/>
  <c r="BW27" i="2"/>
  <c r="BW33" i="2"/>
  <c r="BW37" i="2"/>
  <c r="BW28" i="2"/>
  <c r="BW30" i="2"/>
  <c r="BW38" i="2"/>
  <c r="BW35" i="2"/>
  <c r="BW31" i="2"/>
  <c r="BW29" i="2"/>
  <c r="BW25" i="2"/>
  <c r="BW24" i="2"/>
  <c r="BS15" i="2"/>
  <c r="BS17" i="2" s="1"/>
  <c r="BS19" i="2" s="1"/>
  <c r="BS21" i="2" s="1"/>
  <c r="BS41" i="2" s="1"/>
  <c r="BS48" i="2" s="1"/>
  <c r="BS49" i="2" s="1"/>
  <c r="BO5" i="3"/>
  <c r="BT4" i="2" s="1"/>
  <c r="BT15" i="2" s="1"/>
  <c r="BN16" i="3"/>
  <c r="BR97" i="4"/>
  <c r="BR61" i="4"/>
  <c r="BR17" i="2"/>
  <c r="BR19" i="2" s="1"/>
  <c r="BR21" i="2" s="1"/>
  <c r="BR41" i="2" s="1"/>
  <c r="BR48" i="2" s="1"/>
  <c r="BR49" i="2" s="1"/>
  <c r="BV39" i="2"/>
  <c r="BQ3" i="3"/>
  <c r="BR1" i="3"/>
  <c r="BT37" i="4"/>
  <c r="BT49" i="4"/>
  <c r="BT17" i="4"/>
  <c r="BT22" i="4"/>
  <c r="BT48" i="4"/>
  <c r="BT45" i="4"/>
  <c r="BT44" i="4"/>
  <c r="BT43" i="4"/>
  <c r="BT42" i="4"/>
  <c r="BT11" i="4"/>
  <c r="BT34" i="4"/>
  <c r="BT30" i="4"/>
  <c r="BT26" i="4"/>
  <c r="BT14" i="4"/>
  <c r="BT41" i="4"/>
  <c r="BT38" i="4"/>
  <c r="BT33" i="4"/>
  <c r="BT29" i="4"/>
  <c r="BT25" i="4"/>
  <c r="BT19" i="4"/>
  <c r="BT13" i="4"/>
  <c r="BT36" i="4"/>
  <c r="BT32" i="4"/>
  <c r="BT28" i="4"/>
  <c r="BT24" i="4"/>
  <c r="BT18" i="4"/>
  <c r="BT12" i="4"/>
  <c r="BT35" i="4"/>
  <c r="BT31" i="4"/>
  <c r="BT27" i="4"/>
  <c r="BT23" i="4"/>
  <c r="BR72" i="4"/>
  <c r="BW2" i="3"/>
  <c r="CA2" i="2"/>
  <c r="A60" i="5"/>
  <c r="G59" i="5"/>
  <c r="BS69" i="4"/>
  <c r="BS70" i="4"/>
  <c r="BS68" i="4"/>
  <c r="BS98" i="4"/>
  <c r="BS99" i="4"/>
  <c r="BS65" i="4"/>
  <c r="BS62" i="4"/>
  <c r="BS63" i="4"/>
  <c r="BS64" i="4"/>
  <c r="BU123" i="4"/>
  <c r="BV3" i="4"/>
  <c r="BU118" i="4"/>
  <c r="BU120" i="4"/>
  <c r="BU121" i="4" s="1"/>
  <c r="BU5" i="4"/>
  <c r="BU4" i="4"/>
  <c r="BX3" i="2"/>
  <c r="BY1" i="2"/>
  <c r="C34" i="5"/>
  <c r="BS73" i="4"/>
  <c r="BS77" i="4"/>
  <c r="BS81" i="4"/>
  <c r="BS85" i="4"/>
  <c r="BS74" i="4"/>
  <c r="BS78" i="4"/>
  <c r="BS82" i="4"/>
  <c r="BS86" i="4"/>
  <c r="BS75" i="4"/>
  <c r="BS79" i="4"/>
  <c r="BS83" i="4"/>
  <c r="BS87" i="4"/>
  <c r="BS76" i="4"/>
  <c r="BS80" i="4"/>
  <c r="BS84" i="4"/>
  <c r="BS88" i="4"/>
  <c r="BR67" i="4"/>
  <c r="E33" i="5"/>
  <c r="BX38" i="2" l="1"/>
  <c r="BX33" i="2"/>
  <c r="BX26" i="2"/>
  <c r="BX27" i="2"/>
  <c r="BX28" i="2"/>
  <c r="BX30" i="2"/>
  <c r="BX34" i="2"/>
  <c r="BX36" i="2"/>
  <c r="BX35" i="2"/>
  <c r="BX37" i="2"/>
  <c r="BX32" i="2"/>
  <c r="BX31" i="2"/>
  <c r="BX29" i="2"/>
  <c r="BX25" i="2"/>
  <c r="BX24" i="2"/>
  <c r="BO16" i="3"/>
  <c r="BP5" i="3"/>
  <c r="BU4" i="2" s="1"/>
  <c r="BS97" i="4"/>
  <c r="BT17" i="2"/>
  <c r="BT19" i="2" s="1"/>
  <c r="BR3" i="3"/>
  <c r="BS1" i="3"/>
  <c r="D34" i="5"/>
  <c r="F34" i="5" s="1"/>
  <c r="BU37" i="4"/>
  <c r="BU17" i="4"/>
  <c r="BU22" i="4"/>
  <c r="BU48" i="4"/>
  <c r="BU45" i="4"/>
  <c r="BU44" i="4"/>
  <c r="BU43" i="4"/>
  <c r="BU42" i="4"/>
  <c r="BU11" i="4"/>
  <c r="BU49" i="4"/>
  <c r="BU41" i="4"/>
  <c r="BU38" i="4"/>
  <c r="BU33" i="4"/>
  <c r="BU29" i="4"/>
  <c r="BU25" i="4"/>
  <c r="BU19" i="4"/>
  <c r="BU13" i="4"/>
  <c r="BU36" i="4"/>
  <c r="BU32" i="4"/>
  <c r="BU28" i="4"/>
  <c r="BU24" i="4"/>
  <c r="BU18" i="4"/>
  <c r="BU12" i="4"/>
  <c r="BU35" i="4"/>
  <c r="BU31" i="4"/>
  <c r="BU27" i="4"/>
  <c r="BU23" i="4"/>
  <c r="BU34" i="4"/>
  <c r="BU30" i="4"/>
  <c r="BU26" i="4"/>
  <c r="BU14" i="4"/>
  <c r="BT70" i="4"/>
  <c r="BT68" i="4"/>
  <c r="BT69" i="4"/>
  <c r="BW39" i="2"/>
  <c r="BT62" i="4"/>
  <c r="BT63" i="4"/>
  <c r="BT64" i="4"/>
  <c r="BT65" i="4"/>
  <c r="BS72" i="4"/>
  <c r="CB2" i="2"/>
  <c r="BX2" i="3"/>
  <c r="BT99" i="4"/>
  <c r="BT98" i="4"/>
  <c r="BY3" i="2"/>
  <c r="BZ1" i="2"/>
  <c r="BV118" i="4"/>
  <c r="BW3" i="4"/>
  <c r="BV120" i="4"/>
  <c r="BV121" i="4" s="1"/>
  <c r="BV123" i="4"/>
  <c r="BV5" i="4"/>
  <c r="BV4" i="4"/>
  <c r="BS61" i="4"/>
  <c r="BS67" i="4"/>
  <c r="G60" i="5"/>
  <c r="A61" i="5"/>
  <c r="BT74" i="4"/>
  <c r="BT78" i="4"/>
  <c r="BT82" i="4"/>
  <c r="BT86" i="4"/>
  <c r="BT75" i="4"/>
  <c r="BT79" i="4"/>
  <c r="BT83" i="4"/>
  <c r="BT87" i="4"/>
  <c r="BT76" i="4"/>
  <c r="BT80" i="4"/>
  <c r="BT84" i="4"/>
  <c r="BT88" i="4"/>
  <c r="BT73" i="4"/>
  <c r="BT77" i="4"/>
  <c r="BT81" i="4"/>
  <c r="BT85" i="4"/>
  <c r="BY26" i="2" l="1"/>
  <c r="BY28" i="2"/>
  <c r="BY30" i="2"/>
  <c r="BY32" i="2"/>
  <c r="BY36" i="2"/>
  <c r="BY33" i="2"/>
  <c r="BY27" i="2"/>
  <c r="BY34" i="2"/>
  <c r="BY38" i="2"/>
  <c r="BY35" i="2"/>
  <c r="BY37" i="2"/>
  <c r="BY31" i="2"/>
  <c r="BY29" i="2"/>
  <c r="BY25" i="2"/>
  <c r="BY24" i="2"/>
  <c r="BU15" i="2"/>
  <c r="BQ5" i="3"/>
  <c r="BV4" i="2" s="1"/>
  <c r="BP16" i="3"/>
  <c r="BT72" i="4"/>
  <c r="BT97" i="4"/>
  <c r="BT21" i="2"/>
  <c r="BT41" i="2" s="1"/>
  <c r="BT48" i="2" s="1"/>
  <c r="BT49" i="2" s="1"/>
  <c r="BS3" i="3"/>
  <c r="BT1" i="3"/>
  <c r="E34" i="5"/>
  <c r="BW123" i="4"/>
  <c r="BX3" i="4"/>
  <c r="BW120" i="4"/>
  <c r="BW121" i="4" s="1"/>
  <c r="BW118" i="4"/>
  <c r="BW5" i="4"/>
  <c r="BW4" i="4"/>
  <c r="BU68" i="4"/>
  <c r="BU69" i="4"/>
  <c r="BU70" i="4"/>
  <c r="BY2" i="3"/>
  <c r="CC2" i="2"/>
  <c r="BT67" i="4"/>
  <c r="BU63" i="4"/>
  <c r="BU64" i="4"/>
  <c r="BU65" i="4"/>
  <c r="BU62" i="4"/>
  <c r="BV37" i="4"/>
  <c r="BV11" i="4"/>
  <c r="BV22" i="4"/>
  <c r="BV48" i="4"/>
  <c r="BV45" i="4"/>
  <c r="BV44" i="4"/>
  <c r="BV43" i="4"/>
  <c r="BV42" i="4"/>
  <c r="BV49" i="4"/>
  <c r="BV17" i="4"/>
  <c r="BV36" i="4"/>
  <c r="BV32" i="4"/>
  <c r="BV28" i="4"/>
  <c r="BV24" i="4"/>
  <c r="BV18" i="4"/>
  <c r="BV12" i="4"/>
  <c r="BV35" i="4"/>
  <c r="BV31" i="4"/>
  <c r="BV27" i="4"/>
  <c r="BV23" i="4"/>
  <c r="BV34" i="4"/>
  <c r="BV30" i="4"/>
  <c r="BV26" i="4"/>
  <c r="BV14" i="4"/>
  <c r="BV41" i="4"/>
  <c r="BV38" i="4"/>
  <c r="BV33" i="4"/>
  <c r="BV29" i="4"/>
  <c r="BV25" i="4"/>
  <c r="BV19" i="4"/>
  <c r="BV13" i="4"/>
  <c r="BZ3" i="2"/>
  <c r="CA1" i="2"/>
  <c r="BU98" i="4"/>
  <c r="BU99" i="4"/>
  <c r="BX39" i="2"/>
  <c r="A62" i="5"/>
  <c r="G61" i="5"/>
  <c r="BT61" i="4"/>
  <c r="BU75" i="4"/>
  <c r="BU79" i="4"/>
  <c r="BU83" i="4"/>
  <c r="BU87" i="4"/>
  <c r="BU76" i="4"/>
  <c r="BU80" i="4"/>
  <c r="BU84" i="4"/>
  <c r="BU88" i="4"/>
  <c r="BU73" i="4"/>
  <c r="BU77" i="4"/>
  <c r="BU81" i="4"/>
  <c r="BU85" i="4"/>
  <c r="BU74" i="4"/>
  <c r="BU78" i="4"/>
  <c r="BU82" i="4"/>
  <c r="BU86" i="4"/>
  <c r="B35" i="5"/>
  <c r="S15" i="1"/>
  <c r="BZ26" i="2" l="1"/>
  <c r="BZ33" i="2"/>
  <c r="BZ35" i="2"/>
  <c r="BZ37" i="2"/>
  <c r="BZ32" i="2"/>
  <c r="BZ28" i="2"/>
  <c r="BZ30" i="2"/>
  <c r="BZ27" i="2"/>
  <c r="BZ36" i="2"/>
  <c r="BZ38" i="2"/>
  <c r="BZ34" i="2"/>
  <c r="BZ31" i="2"/>
  <c r="BZ29" i="2"/>
  <c r="BZ25" i="2"/>
  <c r="BZ24" i="2"/>
  <c r="BV15" i="2"/>
  <c r="BV17" i="2" s="1"/>
  <c r="BV19" i="2" s="1"/>
  <c r="BR5" i="3"/>
  <c r="BW4" i="2" s="1"/>
  <c r="BW15" i="2" s="1"/>
  <c r="BQ16" i="3"/>
  <c r="BU17" i="2"/>
  <c r="BU19" i="2" s="1"/>
  <c r="BT3" i="3"/>
  <c r="BU1" i="3"/>
  <c r="C35" i="5"/>
  <c r="BV76" i="4"/>
  <c r="BV80" i="4"/>
  <c r="BV84" i="4"/>
  <c r="BV88" i="4"/>
  <c r="BV73" i="4"/>
  <c r="BV77" i="4"/>
  <c r="BV81" i="4"/>
  <c r="BV85" i="4"/>
  <c r="BV74" i="4"/>
  <c r="BV78" i="4"/>
  <c r="BV82" i="4"/>
  <c r="BV86" i="4"/>
  <c r="BV75" i="4"/>
  <c r="BV79" i="4"/>
  <c r="BV83" i="4"/>
  <c r="BV87" i="4"/>
  <c r="BY39" i="2"/>
  <c r="BU97" i="4"/>
  <c r="BV68" i="4"/>
  <c r="BV69" i="4"/>
  <c r="BV70" i="4"/>
  <c r="BV62" i="4"/>
  <c r="BV64" i="4"/>
  <c r="BV65" i="4"/>
  <c r="BV63" i="4"/>
  <c r="BU72" i="4"/>
  <c r="G62" i="5"/>
  <c r="A63" i="5"/>
  <c r="CA3" i="2"/>
  <c r="CB1" i="2"/>
  <c r="BX120" i="4"/>
  <c r="BX121" i="4" s="1"/>
  <c r="BX123" i="4"/>
  <c r="BX118" i="4"/>
  <c r="BY3" i="4"/>
  <c r="BX5" i="4"/>
  <c r="BX4" i="4"/>
  <c r="BV98" i="4"/>
  <c r="BV99" i="4"/>
  <c r="BU61" i="4"/>
  <c r="CD2" i="2"/>
  <c r="BZ2" i="3"/>
  <c r="BU67" i="4"/>
  <c r="BW37" i="4"/>
  <c r="BW11" i="4"/>
  <c r="BW17" i="4"/>
  <c r="BW22" i="4"/>
  <c r="BW48" i="4"/>
  <c r="BW49" i="4"/>
  <c r="BW45" i="4"/>
  <c r="BW44" i="4"/>
  <c r="BW43" i="4"/>
  <c r="BW42" i="4"/>
  <c r="BW35" i="4"/>
  <c r="BW31" i="4"/>
  <c r="BW27" i="4"/>
  <c r="BW23" i="4"/>
  <c r="BW34" i="4"/>
  <c r="BW30" i="4"/>
  <c r="BW26" i="4"/>
  <c r="BW14" i="4"/>
  <c r="BW41" i="4"/>
  <c r="BW38" i="4"/>
  <c r="BW33" i="4"/>
  <c r="BW29" i="4"/>
  <c r="BW25" i="4"/>
  <c r="BW19" i="4"/>
  <c r="BW13" i="4"/>
  <c r="BW36" i="4"/>
  <c r="BW32" i="4"/>
  <c r="BW28" i="4"/>
  <c r="BW24" i="4"/>
  <c r="BW18" i="4"/>
  <c r="BW12" i="4"/>
  <c r="CA28" i="2" l="1"/>
  <c r="CA35" i="2"/>
  <c r="CA32" i="2"/>
  <c r="CA26" i="2"/>
  <c r="CA33" i="2"/>
  <c r="CA27" i="2"/>
  <c r="CA30" i="2"/>
  <c r="CA36" i="2"/>
  <c r="CA38" i="2"/>
  <c r="CA34" i="2"/>
  <c r="CA37" i="2"/>
  <c r="CA31" i="2"/>
  <c r="CA29" i="2"/>
  <c r="CA25" i="2"/>
  <c r="CA24" i="2"/>
  <c r="BS5" i="3"/>
  <c r="BX4" i="2" s="1"/>
  <c r="BX15" i="2" s="1"/>
  <c r="BR16" i="3"/>
  <c r="BV97" i="4"/>
  <c r="BU21" i="2"/>
  <c r="BU41" i="2" s="1"/>
  <c r="BU48" i="2" s="1"/>
  <c r="BU49" i="2" s="1"/>
  <c r="BV21" i="2"/>
  <c r="BV41" i="2" s="1"/>
  <c r="BV48" i="2" s="1"/>
  <c r="BV49" i="2" s="1"/>
  <c r="BV1" i="3"/>
  <c r="BU3" i="3"/>
  <c r="BX37" i="4"/>
  <c r="BX17" i="4"/>
  <c r="BX22" i="4"/>
  <c r="BX48" i="4"/>
  <c r="BX11" i="4"/>
  <c r="BX49" i="4"/>
  <c r="BX45" i="4"/>
  <c r="BX44" i="4"/>
  <c r="BX43" i="4"/>
  <c r="BX42" i="4"/>
  <c r="BX34" i="4"/>
  <c r="BX30" i="4"/>
  <c r="BX26" i="4"/>
  <c r="BX14" i="4"/>
  <c r="BX41" i="4"/>
  <c r="BX38" i="4"/>
  <c r="BX33" i="4"/>
  <c r="BX29" i="4"/>
  <c r="BX25" i="4"/>
  <c r="BX19" i="4"/>
  <c r="BX13" i="4"/>
  <c r="BX36" i="4"/>
  <c r="BX32" i="4"/>
  <c r="BX28" i="4"/>
  <c r="BX24" i="4"/>
  <c r="BX18" i="4"/>
  <c r="BX12" i="4"/>
  <c r="BX35" i="4"/>
  <c r="BX31" i="4"/>
  <c r="BX27" i="4"/>
  <c r="BX23" i="4"/>
  <c r="BV72" i="4"/>
  <c r="BZ39" i="2"/>
  <c r="BW69" i="4"/>
  <c r="BW70" i="4"/>
  <c r="BW68" i="4"/>
  <c r="BW67" i="4" s="1"/>
  <c r="BY123" i="4"/>
  <c r="BZ3" i="4"/>
  <c r="BY120" i="4"/>
  <c r="BY121" i="4" s="1"/>
  <c r="BY118" i="4"/>
  <c r="BY5" i="4"/>
  <c r="BY4" i="4"/>
  <c r="CB3" i="2"/>
  <c r="CC1" i="2"/>
  <c r="A64" i="5"/>
  <c r="G63" i="5"/>
  <c r="BV67" i="4"/>
  <c r="BW98" i="4"/>
  <c r="BW99" i="4"/>
  <c r="BW73" i="4"/>
  <c r="BW77" i="4"/>
  <c r="BW81" i="4"/>
  <c r="BW85" i="4"/>
  <c r="BW74" i="4"/>
  <c r="BW78" i="4"/>
  <c r="BW82" i="4"/>
  <c r="BW86" i="4"/>
  <c r="BW75" i="4"/>
  <c r="BW79" i="4"/>
  <c r="BW83" i="4"/>
  <c r="BW87" i="4"/>
  <c r="BW84" i="4"/>
  <c r="BW88" i="4"/>
  <c r="BW76" i="4"/>
  <c r="BW80" i="4"/>
  <c r="CA2" i="3"/>
  <c r="CE2" i="2"/>
  <c r="BW65" i="4"/>
  <c r="BW62" i="4"/>
  <c r="BW63" i="4"/>
  <c r="BW64" i="4"/>
  <c r="BV61" i="4"/>
  <c r="D35" i="5"/>
  <c r="F35" i="5" s="1"/>
  <c r="B36" i="5" s="1"/>
  <c r="CB27" i="2" l="1"/>
  <c r="CB30" i="2"/>
  <c r="CB28" i="2"/>
  <c r="CB34" i="2"/>
  <c r="CB32" i="2"/>
  <c r="CB26" i="2"/>
  <c r="CB37" i="2"/>
  <c r="CB33" i="2"/>
  <c r="CB36" i="2"/>
  <c r="CB35" i="2"/>
  <c r="CB38" i="2"/>
  <c r="CB29" i="2"/>
  <c r="CB31" i="2"/>
  <c r="CB25" i="2"/>
  <c r="CB24" i="2"/>
  <c r="BT5" i="3"/>
  <c r="BY4" i="2" s="1"/>
  <c r="BS16" i="3"/>
  <c r="S23" i="1"/>
  <c r="S24" i="1" s="1"/>
  <c r="BW97" i="4"/>
  <c r="BW17" i="2"/>
  <c r="BW19" i="2" s="1"/>
  <c r="BV3" i="3"/>
  <c r="BW1" i="3"/>
  <c r="CF2" i="2"/>
  <c r="CB2" i="3"/>
  <c r="CC3" i="2"/>
  <c r="CD1" i="2"/>
  <c r="BX99" i="4"/>
  <c r="BX98" i="4"/>
  <c r="BX97" i="4" s="1"/>
  <c r="C36" i="5"/>
  <c r="E35" i="5"/>
  <c r="CA39" i="2"/>
  <c r="BW72" i="4"/>
  <c r="G64" i="5"/>
  <c r="A65" i="5"/>
  <c r="BZ118" i="4"/>
  <c r="CA3" i="4"/>
  <c r="BZ120" i="4"/>
  <c r="BZ121" i="4" s="1"/>
  <c r="BZ123" i="4"/>
  <c r="BZ5" i="4"/>
  <c r="BZ4" i="4"/>
  <c r="BX70" i="4"/>
  <c r="BX68" i="4"/>
  <c r="BX69" i="4"/>
  <c r="BW61" i="4"/>
  <c r="BX74" i="4"/>
  <c r="BX78" i="4"/>
  <c r="BX82" i="4"/>
  <c r="BX86" i="4"/>
  <c r="BX75" i="4"/>
  <c r="BX79" i="4"/>
  <c r="BX83" i="4"/>
  <c r="BX87" i="4"/>
  <c r="BX76" i="4"/>
  <c r="BX80" i="4"/>
  <c r="BX84" i="4"/>
  <c r="BX88" i="4"/>
  <c r="BX77" i="4"/>
  <c r="BX81" i="4"/>
  <c r="BX85" i="4"/>
  <c r="BX73" i="4"/>
  <c r="BY37" i="4"/>
  <c r="BY17" i="4"/>
  <c r="BY22" i="4"/>
  <c r="BY48" i="4"/>
  <c r="BY11" i="4"/>
  <c r="BY45" i="4"/>
  <c r="BY44" i="4"/>
  <c r="BY43" i="4"/>
  <c r="BY42" i="4"/>
  <c r="BY49" i="4"/>
  <c r="BY41" i="4"/>
  <c r="BY38" i="4"/>
  <c r="BY33" i="4"/>
  <c r="BY29" i="4"/>
  <c r="BY25" i="4"/>
  <c r="BY19" i="4"/>
  <c r="BY13" i="4"/>
  <c r="BY36" i="4"/>
  <c r="BY32" i="4"/>
  <c r="BY28" i="4"/>
  <c r="BY24" i="4"/>
  <c r="BY18" i="4"/>
  <c r="BY12" i="4"/>
  <c r="BY35" i="4"/>
  <c r="BY31" i="4"/>
  <c r="BY27" i="4"/>
  <c r="BY23" i="4"/>
  <c r="BY34" i="4"/>
  <c r="BY30" i="4"/>
  <c r="BY26" i="4"/>
  <c r="BY14" i="4"/>
  <c r="BX62" i="4"/>
  <c r="BX63" i="4"/>
  <c r="BX64" i="4"/>
  <c r="BX65" i="4"/>
  <c r="CC27" i="2" l="1"/>
  <c r="CC32" i="2"/>
  <c r="CC34" i="2"/>
  <c r="CC36" i="2"/>
  <c r="CC28" i="2"/>
  <c r="CC26" i="2"/>
  <c r="CC35" i="2"/>
  <c r="CC38" i="2"/>
  <c r="CC37" i="2"/>
  <c r="CC30" i="2"/>
  <c r="CC33" i="2"/>
  <c r="CC31" i="2"/>
  <c r="CC29" i="2"/>
  <c r="CC25" i="2"/>
  <c r="CC24" i="2"/>
  <c r="BY15" i="2"/>
  <c r="BY17" i="2" s="1"/>
  <c r="BY19" i="2" s="1"/>
  <c r="BU5" i="3"/>
  <c r="BZ4" i="2" s="1"/>
  <c r="BT16" i="3"/>
  <c r="BX17" i="2"/>
  <c r="BX19" i="2" s="1"/>
  <c r="BW21" i="2"/>
  <c r="BW41" i="2" s="1"/>
  <c r="BW48" i="2" s="1"/>
  <c r="BW49" i="2" s="1"/>
  <c r="BX1" i="3"/>
  <c r="BW3" i="3"/>
  <c r="BY75" i="4"/>
  <c r="BY79" i="4"/>
  <c r="BY83" i="4"/>
  <c r="BY87" i="4"/>
  <c r="BY76" i="4"/>
  <c r="BY80" i="4"/>
  <c r="BY84" i="4"/>
  <c r="BY88" i="4"/>
  <c r="BY73" i="4"/>
  <c r="BY77" i="4"/>
  <c r="BY81" i="4"/>
  <c r="BY85" i="4"/>
  <c r="BY82" i="4"/>
  <c r="BY86" i="4"/>
  <c r="BY74" i="4"/>
  <c r="BY78" i="4"/>
  <c r="BX61" i="4"/>
  <c r="BY98" i="4"/>
  <c r="BY99" i="4"/>
  <c r="BX72" i="4"/>
  <c r="CB39" i="2"/>
  <c r="CA123" i="4"/>
  <c r="CB3" i="4"/>
  <c r="CA120" i="4"/>
  <c r="CA121" i="4" s="1"/>
  <c r="CA118" i="4"/>
  <c r="CA5" i="4"/>
  <c r="CA4" i="4"/>
  <c r="CC2" i="3"/>
  <c r="CG2" i="2"/>
  <c r="BY68" i="4"/>
  <c r="BY69" i="4"/>
  <c r="BY70" i="4"/>
  <c r="D36" i="5"/>
  <c r="F36" i="5" s="1"/>
  <c r="B37" i="5" s="1"/>
  <c r="BY63" i="4"/>
  <c r="BY64" i="4"/>
  <c r="BY65" i="4"/>
  <c r="BY62" i="4"/>
  <c r="BY61" i="4" s="1"/>
  <c r="BX67" i="4"/>
  <c r="BZ37" i="4"/>
  <c r="BZ22" i="4"/>
  <c r="BZ48" i="4"/>
  <c r="BZ11" i="4"/>
  <c r="BZ45" i="4"/>
  <c r="BZ44" i="4"/>
  <c r="BZ43" i="4"/>
  <c r="BZ42" i="4"/>
  <c r="BZ17" i="4"/>
  <c r="BZ49" i="4"/>
  <c r="BZ36" i="4"/>
  <c r="BZ32" i="4"/>
  <c r="BZ28" i="4"/>
  <c r="BZ24" i="4"/>
  <c r="BZ18" i="4"/>
  <c r="BZ12" i="4"/>
  <c r="BZ35" i="4"/>
  <c r="BZ31" i="4"/>
  <c r="BZ27" i="4"/>
  <c r="BZ23" i="4"/>
  <c r="BZ34" i="4"/>
  <c r="BZ30" i="4"/>
  <c r="BZ26" i="4"/>
  <c r="BZ14" i="4"/>
  <c r="BZ41" i="4"/>
  <c r="BZ38" i="4"/>
  <c r="BZ33" i="4"/>
  <c r="BZ29" i="4"/>
  <c r="BZ25" i="4"/>
  <c r="BZ19" i="4"/>
  <c r="BZ13" i="4"/>
  <c r="A66" i="5"/>
  <c r="G65" i="5"/>
  <c r="CD3" i="2"/>
  <c r="CE1" i="2"/>
  <c r="CD26" i="2" l="1"/>
  <c r="CD27" i="2"/>
  <c r="CD30" i="2"/>
  <c r="CD33" i="2"/>
  <c r="CD37" i="2"/>
  <c r="CD38" i="2"/>
  <c r="CD34" i="2"/>
  <c r="CD28" i="2"/>
  <c r="CD32" i="2"/>
  <c r="CD35" i="2"/>
  <c r="CD36" i="2"/>
  <c r="CD29" i="2"/>
  <c r="CD31" i="2"/>
  <c r="CD25" i="2"/>
  <c r="CD24" i="2"/>
  <c r="BZ15" i="2"/>
  <c r="BV5" i="3"/>
  <c r="CA4" i="2" s="1"/>
  <c r="CA15" i="2" s="1"/>
  <c r="BU16" i="3"/>
  <c r="BW5" i="3"/>
  <c r="CB4" i="2" s="1"/>
  <c r="BY97" i="4"/>
  <c r="BY67" i="4"/>
  <c r="BY21" i="2"/>
  <c r="BY41" i="2" s="1"/>
  <c r="BY48" i="2" s="1"/>
  <c r="BY49" i="2" s="1"/>
  <c r="BX21" i="2"/>
  <c r="BX41" i="2" s="1"/>
  <c r="BX48" i="2" s="1"/>
  <c r="BX49" i="2" s="1"/>
  <c r="BX3" i="3"/>
  <c r="BY1" i="3"/>
  <c r="BZ98" i="4"/>
  <c r="BZ99" i="4"/>
  <c r="BZ76" i="4"/>
  <c r="BZ80" i="4"/>
  <c r="BZ84" i="4"/>
  <c r="BZ88" i="4"/>
  <c r="BZ73" i="4"/>
  <c r="BZ77" i="4"/>
  <c r="BZ81" i="4"/>
  <c r="BZ85" i="4"/>
  <c r="BZ74" i="4"/>
  <c r="BZ78" i="4"/>
  <c r="BZ82" i="4"/>
  <c r="BZ86" i="4"/>
  <c r="BZ79" i="4"/>
  <c r="BZ83" i="4"/>
  <c r="BZ87" i="4"/>
  <c r="BZ75" i="4"/>
  <c r="CB120" i="4"/>
  <c r="CB121" i="4" s="1"/>
  <c r="CB123" i="4"/>
  <c r="CB118" i="4"/>
  <c r="CC3" i="4"/>
  <c r="CB5" i="4"/>
  <c r="CB4" i="4"/>
  <c r="CC39" i="2"/>
  <c r="BZ68" i="4"/>
  <c r="BZ69" i="4"/>
  <c r="BZ70" i="4"/>
  <c r="CH2" i="2"/>
  <c r="CD2" i="3"/>
  <c r="CA37" i="4"/>
  <c r="CA11" i="4"/>
  <c r="CA17" i="4"/>
  <c r="CA49" i="4"/>
  <c r="CA22" i="4"/>
  <c r="CA48" i="4"/>
  <c r="CA45" i="4"/>
  <c r="CA44" i="4"/>
  <c r="CA43" i="4"/>
  <c r="CA42" i="4"/>
  <c r="CA35" i="4"/>
  <c r="CA31" i="4"/>
  <c r="CA27" i="4"/>
  <c r="CA23" i="4"/>
  <c r="CA34" i="4"/>
  <c r="CA30" i="4"/>
  <c r="CA26" i="4"/>
  <c r="CA14" i="4"/>
  <c r="CA41" i="4"/>
  <c r="CA38" i="4"/>
  <c r="CA33" i="4"/>
  <c r="CA29" i="4"/>
  <c r="CA25" i="4"/>
  <c r="CA19" i="4"/>
  <c r="CA13" i="4"/>
  <c r="CA36" i="4"/>
  <c r="CA32" i="4"/>
  <c r="CA28" i="4"/>
  <c r="CA24" i="4"/>
  <c r="CA18" i="4"/>
  <c r="CA12" i="4"/>
  <c r="BY72" i="4"/>
  <c r="G66" i="5"/>
  <c r="A67" i="5"/>
  <c r="C37" i="5"/>
  <c r="CE3" i="2"/>
  <c r="CF1" i="2"/>
  <c r="BZ64" i="4"/>
  <c r="BZ65" i="4"/>
  <c r="BZ62" i="4"/>
  <c r="BZ63" i="4"/>
  <c r="E36" i="5"/>
  <c r="CE26" i="2" l="1"/>
  <c r="CE28" i="2"/>
  <c r="CE27" i="2"/>
  <c r="CE30" i="2"/>
  <c r="CE33" i="2"/>
  <c r="CE34" i="2"/>
  <c r="CE32" i="2"/>
  <c r="CE38" i="2"/>
  <c r="CE35" i="2"/>
  <c r="CE37" i="2"/>
  <c r="CE36" i="2"/>
  <c r="CE25" i="2"/>
  <c r="CE31" i="2"/>
  <c r="CE29" i="2"/>
  <c r="CE24" i="2"/>
  <c r="CB15" i="2"/>
  <c r="BV16" i="3"/>
  <c r="BW16" i="3"/>
  <c r="BZ97" i="4"/>
  <c r="CA17" i="2"/>
  <c r="CA19" i="2" s="1"/>
  <c r="BZ17" i="2"/>
  <c r="BZ19" i="2" s="1"/>
  <c r="BY3" i="3"/>
  <c r="BZ1" i="3"/>
  <c r="CA98" i="4"/>
  <c r="CA99" i="4"/>
  <c r="CA65" i="4"/>
  <c r="CA62" i="4"/>
  <c r="CA63" i="4"/>
  <c r="CA64" i="4"/>
  <c r="CD39" i="2"/>
  <c r="CB37" i="4"/>
  <c r="CB17" i="4"/>
  <c r="CB22" i="4"/>
  <c r="CB48" i="4"/>
  <c r="CB49" i="4"/>
  <c r="CB11" i="4"/>
  <c r="CB45" i="4"/>
  <c r="CB44" i="4"/>
  <c r="CB43" i="4"/>
  <c r="CB42" i="4"/>
  <c r="CB34" i="4"/>
  <c r="CB30" i="4"/>
  <c r="CB26" i="4"/>
  <c r="CB14" i="4"/>
  <c r="CB41" i="4"/>
  <c r="CB38" i="4"/>
  <c r="CB33" i="4"/>
  <c r="CB29" i="4"/>
  <c r="CB25" i="4"/>
  <c r="CB19" i="4"/>
  <c r="CB13" i="4"/>
  <c r="CB36" i="4"/>
  <c r="CB32" i="4"/>
  <c r="CB28" i="4"/>
  <c r="CB24" i="4"/>
  <c r="CB18" i="4"/>
  <c r="CB12" i="4"/>
  <c r="CB35" i="4"/>
  <c r="CB31" i="4"/>
  <c r="CB27" i="4"/>
  <c r="CB23" i="4"/>
  <c r="BZ61" i="4"/>
  <c r="CA73" i="4"/>
  <c r="CA77" i="4"/>
  <c r="CA81" i="4"/>
  <c r="CA85" i="4"/>
  <c r="CA74" i="4"/>
  <c r="CA78" i="4"/>
  <c r="CA82" i="4"/>
  <c r="CA86" i="4"/>
  <c r="CA75" i="4"/>
  <c r="CA79" i="4"/>
  <c r="CA83" i="4"/>
  <c r="CA87" i="4"/>
  <c r="CA80" i="4"/>
  <c r="CA84" i="4"/>
  <c r="CA88" i="4"/>
  <c r="CA76" i="4"/>
  <c r="CF3" i="2"/>
  <c r="CG1" i="2"/>
  <c r="A68" i="5"/>
  <c r="G67" i="5"/>
  <c r="CA69" i="4"/>
  <c r="CA70" i="4"/>
  <c r="CA68" i="4"/>
  <c r="D37" i="5"/>
  <c r="F37" i="5" s="1"/>
  <c r="B38" i="5" s="1"/>
  <c r="CE2" i="3"/>
  <c r="CI2" i="2"/>
  <c r="BZ67" i="4"/>
  <c r="CC123" i="4"/>
  <c r="CD3" i="4"/>
  <c r="CC118" i="4"/>
  <c r="CC120" i="4"/>
  <c r="CC121" i="4" s="1"/>
  <c r="CC4" i="4"/>
  <c r="CC5" i="4"/>
  <c r="BZ72" i="4"/>
  <c r="CF26" i="2" l="1"/>
  <c r="CF30" i="2"/>
  <c r="CF33" i="2"/>
  <c r="CF35" i="2"/>
  <c r="CF37" i="2"/>
  <c r="CF28" i="2"/>
  <c r="CF32" i="2"/>
  <c r="CF36" i="2"/>
  <c r="CF27" i="2"/>
  <c r="CF34" i="2"/>
  <c r="CF38" i="2"/>
  <c r="CF31" i="2"/>
  <c r="CF29" i="2"/>
  <c r="CF25" i="2"/>
  <c r="CF24" i="2"/>
  <c r="BX5" i="3"/>
  <c r="CC4" i="2" s="1"/>
  <c r="BZ21" i="2"/>
  <c r="BZ41" i="2" s="1"/>
  <c r="BZ48" i="2" s="1"/>
  <c r="BZ49" i="2" s="1"/>
  <c r="CA21" i="2"/>
  <c r="CA41" i="2" s="1"/>
  <c r="CA48" i="2" s="1"/>
  <c r="CA49" i="2" s="1"/>
  <c r="BZ3" i="3"/>
  <c r="CA1" i="3"/>
  <c r="E37" i="5"/>
  <c r="CJ2" i="2"/>
  <c r="CF2" i="3"/>
  <c r="CC37" i="4"/>
  <c r="CC17" i="4"/>
  <c r="CC22" i="4"/>
  <c r="CC48" i="4"/>
  <c r="CC11" i="4"/>
  <c r="CC45" i="4"/>
  <c r="CC44" i="4"/>
  <c r="CC43" i="4"/>
  <c r="CC42" i="4"/>
  <c r="CC49" i="4"/>
  <c r="CC41" i="4"/>
  <c r="CC38" i="4"/>
  <c r="CC33" i="4"/>
  <c r="CC29" i="4"/>
  <c r="CC25" i="4"/>
  <c r="CC19" i="4"/>
  <c r="CC13" i="4"/>
  <c r="CC36" i="4"/>
  <c r="CC32" i="4"/>
  <c r="CC28" i="4"/>
  <c r="CC24" i="4"/>
  <c r="CC18" i="4"/>
  <c r="CC12" i="4"/>
  <c r="CC35" i="4"/>
  <c r="CC31" i="4"/>
  <c r="CC27" i="4"/>
  <c r="CC23" i="4"/>
  <c r="CC34" i="4"/>
  <c r="CC30" i="4"/>
  <c r="CC26" i="4"/>
  <c r="CC14" i="4"/>
  <c r="CG3" i="2"/>
  <c r="CH1" i="2"/>
  <c r="CE39" i="2"/>
  <c r="CB74" i="4"/>
  <c r="CB78" i="4"/>
  <c r="CB82" i="4"/>
  <c r="CB86" i="4"/>
  <c r="CB75" i="4"/>
  <c r="CB79" i="4"/>
  <c r="CB83" i="4"/>
  <c r="CB87" i="4"/>
  <c r="CB76" i="4"/>
  <c r="CB80" i="4"/>
  <c r="CB84" i="4"/>
  <c r="CB88" i="4"/>
  <c r="CB73" i="4"/>
  <c r="CB77" i="4"/>
  <c r="CB81" i="4"/>
  <c r="CB85" i="4"/>
  <c r="CA67" i="4"/>
  <c r="G68" i="5"/>
  <c r="A69" i="5"/>
  <c r="CB62" i="4"/>
  <c r="CB63" i="4"/>
  <c r="CB64" i="4"/>
  <c r="CB65" i="4"/>
  <c r="CB70" i="4"/>
  <c r="CB68" i="4"/>
  <c r="CB69" i="4"/>
  <c r="CA97" i="4"/>
  <c r="CB99" i="4"/>
  <c r="CB98" i="4"/>
  <c r="CB97" i="4" s="1"/>
  <c r="CD118" i="4"/>
  <c r="CE3" i="4"/>
  <c r="CD120" i="4"/>
  <c r="CD121" i="4" s="1"/>
  <c r="CD123" i="4"/>
  <c r="CD5" i="4"/>
  <c r="CD4" i="4"/>
  <c r="C38" i="5"/>
  <c r="CA72" i="4"/>
  <c r="CA61" i="4"/>
  <c r="CG26" i="2" l="1"/>
  <c r="CG28" i="2"/>
  <c r="CG32" i="2"/>
  <c r="CG27" i="2"/>
  <c r="CG30" i="2"/>
  <c r="CG33" i="2"/>
  <c r="CG34" i="2"/>
  <c r="CG36" i="2"/>
  <c r="CG35" i="2"/>
  <c r="CG37" i="2"/>
  <c r="CG38" i="2"/>
  <c r="CG31" i="2"/>
  <c r="CG25" i="2"/>
  <c r="CG29" i="2"/>
  <c r="CG24" i="2"/>
  <c r="CC15" i="2"/>
  <c r="BX16" i="3"/>
  <c r="CC17" i="2"/>
  <c r="CC19" i="2" s="1"/>
  <c r="CC21" i="2" s="1"/>
  <c r="CC41" i="2" s="1"/>
  <c r="CC48" i="2" s="1"/>
  <c r="CC49" i="2" s="1"/>
  <c r="BY5" i="3"/>
  <c r="CD4" i="2" s="1"/>
  <c r="CB72" i="4"/>
  <c r="CB61" i="4"/>
  <c r="CB17" i="2"/>
  <c r="CB19" i="2" s="1"/>
  <c r="CA3" i="3"/>
  <c r="CB1" i="3"/>
  <c r="CH3" i="2"/>
  <c r="CI1" i="2"/>
  <c r="CC63" i="4"/>
  <c r="CC64" i="4"/>
  <c r="CC65" i="4"/>
  <c r="CC62" i="4"/>
  <c r="CC61" i="4" s="1"/>
  <c r="CD37" i="4"/>
  <c r="CD22" i="4"/>
  <c r="CD48" i="4"/>
  <c r="CD11" i="4"/>
  <c r="CD45" i="4"/>
  <c r="CD44" i="4"/>
  <c r="CD43" i="4"/>
  <c r="CD42" i="4"/>
  <c r="CD17" i="4"/>
  <c r="CD49" i="4"/>
  <c r="CD36" i="4"/>
  <c r="CD32" i="4"/>
  <c r="CD28" i="4"/>
  <c r="CD24" i="4"/>
  <c r="CD18" i="4"/>
  <c r="CD12" i="4"/>
  <c r="CD35" i="4"/>
  <c r="CD31" i="4"/>
  <c r="CD27" i="4"/>
  <c r="CD23" i="4"/>
  <c r="CD34" i="4"/>
  <c r="CD30" i="4"/>
  <c r="CD26" i="4"/>
  <c r="CD14" i="4"/>
  <c r="CD41" i="4"/>
  <c r="CD38" i="4"/>
  <c r="CD33" i="4"/>
  <c r="CD29" i="4"/>
  <c r="CD25" i="4"/>
  <c r="CD19" i="4"/>
  <c r="CD13" i="4"/>
  <c r="A70" i="5"/>
  <c r="G69" i="5"/>
  <c r="CF39" i="2"/>
  <c r="CC98" i="4"/>
  <c r="CC99" i="4"/>
  <c r="CG2" i="3"/>
  <c r="CK2" i="2"/>
  <c r="CE123" i="4"/>
  <c r="CF3" i="4"/>
  <c r="CE120" i="4"/>
  <c r="CE121" i="4" s="1"/>
  <c r="CE118" i="4"/>
  <c r="CE5" i="4"/>
  <c r="CE4" i="4"/>
  <c r="CB67" i="4"/>
  <c r="CC68" i="4"/>
  <c r="CC69" i="4"/>
  <c r="CC70" i="4"/>
  <c r="D38" i="5"/>
  <c r="F38" i="5" s="1"/>
  <c r="B39" i="5" s="1"/>
  <c r="CC75" i="4"/>
  <c r="CC79" i="4"/>
  <c r="CC83" i="4"/>
  <c r="CC87" i="4"/>
  <c r="CC76" i="4"/>
  <c r="CC80" i="4"/>
  <c r="CC84" i="4"/>
  <c r="CC88" i="4"/>
  <c r="CC73" i="4"/>
  <c r="CC77" i="4"/>
  <c r="CC81" i="4"/>
  <c r="CC85" i="4"/>
  <c r="CC78" i="4"/>
  <c r="CC82" i="4"/>
  <c r="CC86" i="4"/>
  <c r="CC74" i="4"/>
  <c r="CH27" i="2" l="1"/>
  <c r="CH30" i="2"/>
  <c r="CH28" i="2"/>
  <c r="CH26" i="2"/>
  <c r="CH35" i="2"/>
  <c r="CH32" i="2"/>
  <c r="CH33" i="2"/>
  <c r="CH34" i="2"/>
  <c r="CH36" i="2"/>
  <c r="CH37" i="2"/>
  <c r="CH38" i="2"/>
  <c r="CH31" i="2"/>
  <c r="CH29" i="2"/>
  <c r="CH25" i="2"/>
  <c r="CH24" i="2"/>
  <c r="CD15" i="2"/>
  <c r="CD17" i="2" s="1"/>
  <c r="CD19" i="2" s="1"/>
  <c r="BZ5" i="3"/>
  <c r="CE4" i="2" s="1"/>
  <c r="CE15" i="2" s="1"/>
  <c r="BY16" i="3"/>
  <c r="CA5" i="3"/>
  <c r="CF4" i="2" s="1"/>
  <c r="CC67" i="4"/>
  <c r="CC97" i="4"/>
  <c r="CG39" i="2"/>
  <c r="CB21" i="2"/>
  <c r="CB41" i="2" s="1"/>
  <c r="CB48" i="2" s="1"/>
  <c r="CB49" i="2" s="1"/>
  <c r="CB3" i="3"/>
  <c r="CC1" i="3"/>
  <c r="E38" i="5"/>
  <c r="CE37" i="4"/>
  <c r="CE11" i="4"/>
  <c r="CE17" i="4"/>
  <c r="CE49" i="4"/>
  <c r="CE22" i="4"/>
  <c r="CE48" i="4"/>
  <c r="CE45" i="4"/>
  <c r="CE44" i="4"/>
  <c r="CE43" i="4"/>
  <c r="CE42" i="4"/>
  <c r="CE35" i="4"/>
  <c r="CE31" i="4"/>
  <c r="CE27" i="4"/>
  <c r="CE23" i="4"/>
  <c r="CE34" i="4"/>
  <c r="CE30" i="4"/>
  <c r="CE26" i="4"/>
  <c r="CE14" i="4"/>
  <c r="CE41" i="4"/>
  <c r="CE38" i="4"/>
  <c r="CE33" i="4"/>
  <c r="CE29" i="4"/>
  <c r="CE25" i="4"/>
  <c r="CE19" i="4"/>
  <c r="CE13" i="4"/>
  <c r="CE36" i="4"/>
  <c r="CE32" i="4"/>
  <c r="CE28" i="4"/>
  <c r="CE24" i="4"/>
  <c r="CE18" i="4"/>
  <c r="CE12" i="4"/>
  <c r="CD98" i="4"/>
  <c r="CD99" i="4"/>
  <c r="CC72" i="4"/>
  <c r="CD64" i="4"/>
  <c r="CD65" i="4"/>
  <c r="CD62" i="4"/>
  <c r="CD63" i="4"/>
  <c r="CI3" i="2"/>
  <c r="CJ1" i="2"/>
  <c r="CL2" i="2"/>
  <c r="CH2" i="3"/>
  <c r="C39" i="5"/>
  <c r="CD76" i="4"/>
  <c r="CD80" i="4"/>
  <c r="CD84" i="4"/>
  <c r="CD88" i="4"/>
  <c r="CD73" i="4"/>
  <c r="CD77" i="4"/>
  <c r="CD81" i="4"/>
  <c r="CD85" i="4"/>
  <c r="CD74" i="4"/>
  <c r="CD78" i="4"/>
  <c r="CD82" i="4"/>
  <c r="CD86" i="4"/>
  <c r="CD75" i="4"/>
  <c r="CD79" i="4"/>
  <c r="CD83" i="4"/>
  <c r="CD87" i="4"/>
  <c r="CF120" i="4"/>
  <c r="CF121" i="4" s="1"/>
  <c r="CF123" i="4"/>
  <c r="CF118" i="4"/>
  <c r="CG3" i="4"/>
  <c r="CF5" i="4"/>
  <c r="CF4" i="4"/>
  <c r="G70" i="5"/>
  <c r="A71" i="5"/>
  <c r="CD68" i="4"/>
  <c r="CD69" i="4"/>
  <c r="CD70" i="4"/>
  <c r="CI32" i="2" l="1"/>
  <c r="CI34" i="2"/>
  <c r="CI36" i="2"/>
  <c r="CI28" i="2"/>
  <c r="CI26" i="2"/>
  <c r="CI27" i="2"/>
  <c r="CI30" i="2"/>
  <c r="CI33" i="2"/>
  <c r="CI35" i="2"/>
  <c r="CI37" i="2"/>
  <c r="CI38" i="2"/>
  <c r="CI31" i="2"/>
  <c r="CI29" i="2"/>
  <c r="CI25" i="2"/>
  <c r="CI24" i="2"/>
  <c r="CF15" i="2"/>
  <c r="BZ16" i="3"/>
  <c r="CA16" i="3"/>
  <c r="CD97" i="4"/>
  <c r="CC3" i="3"/>
  <c r="CD1" i="3"/>
  <c r="CD21" i="2"/>
  <c r="CD41" i="2" s="1"/>
  <c r="CD48" i="2" s="1"/>
  <c r="CD49" i="2" s="1"/>
  <c r="CJ3" i="2"/>
  <c r="CK1" i="2"/>
  <c r="A72" i="5"/>
  <c r="G71" i="5"/>
  <c r="CD72" i="4"/>
  <c r="CE73" i="4"/>
  <c r="CE77" i="4"/>
  <c r="CE81" i="4"/>
  <c r="CE85" i="4"/>
  <c r="CE74" i="4"/>
  <c r="CE78" i="4"/>
  <c r="CE82" i="4"/>
  <c r="CE86" i="4"/>
  <c r="CE75" i="4"/>
  <c r="CE79" i="4"/>
  <c r="CE83" i="4"/>
  <c r="CE87" i="4"/>
  <c r="CE76" i="4"/>
  <c r="CE80" i="4"/>
  <c r="CE84" i="4"/>
  <c r="CE88" i="4"/>
  <c r="CG123" i="4"/>
  <c r="CH3" i="4"/>
  <c r="CG120" i="4"/>
  <c r="CG121" i="4" s="1"/>
  <c r="CG118" i="4"/>
  <c r="CG4" i="4"/>
  <c r="CG5" i="4"/>
  <c r="D39" i="5"/>
  <c r="F39" i="5" s="1"/>
  <c r="B40" i="5" s="1"/>
  <c r="CH39" i="2"/>
  <c r="CE69" i="4"/>
  <c r="CE70" i="4"/>
  <c r="CE68" i="4"/>
  <c r="CD67" i="4"/>
  <c r="CF37" i="4"/>
  <c r="CF17" i="4"/>
  <c r="CF22" i="4"/>
  <c r="CF48" i="4"/>
  <c r="CF49" i="4"/>
  <c r="CF11" i="4"/>
  <c r="CF45" i="4"/>
  <c r="CF44" i="4"/>
  <c r="CF43" i="4"/>
  <c r="CF42" i="4"/>
  <c r="CF34" i="4"/>
  <c r="CF30" i="4"/>
  <c r="CF26" i="4"/>
  <c r="CF14" i="4"/>
  <c r="CF41" i="4"/>
  <c r="CF38" i="4"/>
  <c r="CF33" i="4"/>
  <c r="CF29" i="4"/>
  <c r="CF25" i="4"/>
  <c r="CF19" i="4"/>
  <c r="CF13" i="4"/>
  <c r="CF36" i="4"/>
  <c r="CF32" i="4"/>
  <c r="CF28" i="4"/>
  <c r="CF24" i="4"/>
  <c r="CF18" i="4"/>
  <c r="CF12" i="4"/>
  <c r="CF35" i="4"/>
  <c r="CF31" i="4"/>
  <c r="CF27" i="4"/>
  <c r="CF23" i="4"/>
  <c r="CI2" i="3"/>
  <c r="CM2" i="2"/>
  <c r="CD61" i="4"/>
  <c r="CE98" i="4"/>
  <c r="CE99" i="4"/>
  <c r="CE65" i="4"/>
  <c r="CE62" i="4"/>
  <c r="CE63" i="4"/>
  <c r="CE64" i="4"/>
  <c r="CJ27" i="2" l="1"/>
  <c r="CJ34" i="2"/>
  <c r="CJ38" i="2"/>
  <c r="CJ26" i="2"/>
  <c r="CJ28" i="2"/>
  <c r="CJ32" i="2"/>
  <c r="CJ37" i="2"/>
  <c r="CJ36" i="2"/>
  <c r="CJ30" i="2"/>
  <c r="CJ33" i="2"/>
  <c r="CJ35" i="2"/>
  <c r="CJ31" i="2"/>
  <c r="CJ29" i="2"/>
  <c r="CJ25" i="2"/>
  <c r="CJ24" i="2"/>
  <c r="CB5" i="3"/>
  <c r="CG4" i="2" s="1"/>
  <c r="CF17" i="2"/>
  <c r="CF19" i="2" s="1"/>
  <c r="CF21" i="2" s="1"/>
  <c r="CF41" i="2" s="1"/>
  <c r="CF48" i="2" s="1"/>
  <c r="CF49" i="2" s="1"/>
  <c r="CE17" i="2"/>
  <c r="CE19" i="2" s="1"/>
  <c r="CE21" i="2" s="1"/>
  <c r="CE41" i="2" s="1"/>
  <c r="CE48" i="2" s="1"/>
  <c r="CE49" i="2" s="1"/>
  <c r="E39" i="5"/>
  <c r="CD3" i="3"/>
  <c r="CE1" i="3"/>
  <c r="CF74" i="4"/>
  <c r="CF78" i="4"/>
  <c r="CF82" i="4"/>
  <c r="CF86" i="4"/>
  <c r="CF75" i="4"/>
  <c r="CF79" i="4"/>
  <c r="CF83" i="4"/>
  <c r="CF87" i="4"/>
  <c r="CF76" i="4"/>
  <c r="CF80" i="4"/>
  <c r="CF84" i="4"/>
  <c r="CF88" i="4"/>
  <c r="CF85" i="4"/>
  <c r="CF73" i="4"/>
  <c r="CF77" i="4"/>
  <c r="CF81" i="4"/>
  <c r="CF62" i="4"/>
  <c r="CF63" i="4"/>
  <c r="CF64" i="4"/>
  <c r="CF65" i="4"/>
  <c r="CF70" i="4"/>
  <c r="CF68" i="4"/>
  <c r="CF69" i="4"/>
  <c r="C40" i="5"/>
  <c r="CH118" i="4"/>
  <c r="CI3" i="4"/>
  <c r="CH120" i="4"/>
  <c r="CH121" i="4" s="1"/>
  <c r="CH123" i="4"/>
  <c r="CH5" i="4"/>
  <c r="CH4" i="4"/>
  <c r="CK3" i="2"/>
  <c r="CL1" i="2"/>
  <c r="CE67" i="4"/>
  <c r="CG37" i="4"/>
  <c r="CG17" i="4"/>
  <c r="CG22" i="4"/>
  <c r="CG48" i="4"/>
  <c r="CG11" i="4"/>
  <c r="CG45" i="4"/>
  <c r="CG44" i="4"/>
  <c r="CG43" i="4"/>
  <c r="CG42" i="4"/>
  <c r="CG49" i="4"/>
  <c r="CG41" i="4"/>
  <c r="CG38" i="4"/>
  <c r="CG33" i="4"/>
  <c r="CG29" i="4"/>
  <c r="CG25" i="4"/>
  <c r="CG19" i="4"/>
  <c r="CG13" i="4"/>
  <c r="CG36" i="4"/>
  <c r="CG32" i="4"/>
  <c r="CG28" i="4"/>
  <c r="CG24" i="4"/>
  <c r="CG18" i="4"/>
  <c r="CG12" i="4"/>
  <c r="CG35" i="4"/>
  <c r="CG31" i="4"/>
  <c r="CG27" i="4"/>
  <c r="CG23" i="4"/>
  <c r="CG34" i="4"/>
  <c r="CG30" i="4"/>
  <c r="CG26" i="4"/>
  <c r="CG14" i="4"/>
  <c r="CE72" i="4"/>
  <c r="CE97" i="4"/>
  <c r="CE61" i="4"/>
  <c r="CN2" i="2"/>
  <c r="CJ2" i="3"/>
  <c r="CF99" i="4"/>
  <c r="CF98" i="4"/>
  <c r="CF97" i="4" s="1"/>
  <c r="CI39" i="2"/>
  <c r="G72" i="5"/>
  <c r="A73" i="5"/>
  <c r="CK26" i="2" l="1"/>
  <c r="CK28" i="2"/>
  <c r="CK27" i="2"/>
  <c r="CK33" i="2"/>
  <c r="CK37" i="2"/>
  <c r="CK35" i="2"/>
  <c r="CK38" i="2"/>
  <c r="CK32" i="2"/>
  <c r="CK34" i="2"/>
  <c r="CK36" i="2"/>
  <c r="CK30" i="2"/>
  <c r="CK31" i="2"/>
  <c r="CK29" i="2"/>
  <c r="CK25" i="2"/>
  <c r="CK24" i="2"/>
  <c r="CG15" i="2"/>
  <c r="CG17" i="2" s="1"/>
  <c r="CB16" i="3"/>
  <c r="CC5" i="3"/>
  <c r="CH4" i="2" s="1"/>
  <c r="CJ39" i="2"/>
  <c r="CF1" i="3"/>
  <c r="CE3" i="3"/>
  <c r="CG63" i="4"/>
  <c r="CG64" i="4"/>
  <c r="CG65" i="4"/>
  <c r="CG62" i="4"/>
  <c r="CG61" i="4" s="1"/>
  <c r="A74" i="5"/>
  <c r="G73" i="5"/>
  <c r="CK2" i="3"/>
  <c r="CO2" i="2"/>
  <c r="CG98" i="4"/>
  <c r="CG97" i="4" s="1"/>
  <c r="CG99" i="4"/>
  <c r="CL3" i="2"/>
  <c r="CM1" i="2"/>
  <c r="CH37" i="4"/>
  <c r="CH22" i="4"/>
  <c r="CH48" i="4"/>
  <c r="CH11" i="4"/>
  <c r="CH17" i="4"/>
  <c r="CH45" i="4"/>
  <c r="CH44" i="4"/>
  <c r="CH43" i="4"/>
  <c r="CH42" i="4"/>
  <c r="CH49" i="4"/>
  <c r="CH36" i="4"/>
  <c r="CH32" i="4"/>
  <c r="CH28" i="4"/>
  <c r="CH24" i="4"/>
  <c r="CH18" i="4"/>
  <c r="CH12" i="4"/>
  <c r="CH35" i="4"/>
  <c r="CH31" i="4"/>
  <c r="CH27" i="4"/>
  <c r="CH23" i="4"/>
  <c r="CH34" i="4"/>
  <c r="CH30" i="4"/>
  <c r="CH26" i="4"/>
  <c r="CH14" i="4"/>
  <c r="CH41" i="4"/>
  <c r="CH38" i="4"/>
  <c r="CH33" i="4"/>
  <c r="CH29" i="4"/>
  <c r="CH25" i="4"/>
  <c r="CH19" i="4"/>
  <c r="CH13" i="4"/>
  <c r="CF67" i="4"/>
  <c r="CG75" i="4"/>
  <c r="CG79" i="4"/>
  <c r="CG83" i="4"/>
  <c r="CG87" i="4"/>
  <c r="CG76" i="4"/>
  <c r="CG80" i="4"/>
  <c r="CG84" i="4"/>
  <c r="CG88" i="4"/>
  <c r="CG73" i="4"/>
  <c r="CG77" i="4"/>
  <c r="CG81" i="4"/>
  <c r="CG85" i="4"/>
  <c r="CG86" i="4"/>
  <c r="CG74" i="4"/>
  <c r="CG78" i="4"/>
  <c r="CG82" i="4"/>
  <c r="D40" i="5"/>
  <c r="F40" i="5" s="1"/>
  <c r="B41" i="5" s="1"/>
  <c r="CF61" i="4"/>
  <c r="CF72" i="4"/>
  <c r="CG68" i="4"/>
  <c r="CG69" i="4"/>
  <c r="CG70" i="4"/>
  <c r="CI123" i="4"/>
  <c r="CJ3" i="4"/>
  <c r="CI120" i="4"/>
  <c r="CI121" i="4" s="1"/>
  <c r="CI118" i="4"/>
  <c r="CI5" i="4"/>
  <c r="CI4" i="4"/>
  <c r="CL26" i="2" l="1"/>
  <c r="CL33" i="2"/>
  <c r="CL35" i="2"/>
  <c r="CL37" i="2"/>
  <c r="CL30" i="2"/>
  <c r="CL28" i="2"/>
  <c r="CL27" i="2"/>
  <c r="CL38" i="2"/>
  <c r="CL32" i="2"/>
  <c r="CL34" i="2"/>
  <c r="CL36" i="2"/>
  <c r="CL25" i="2"/>
  <c r="CL29" i="2"/>
  <c r="CL31" i="2"/>
  <c r="CL24" i="2"/>
  <c r="CH15" i="2"/>
  <c r="CH17" i="2" s="1"/>
  <c r="CH19" i="2" s="1"/>
  <c r="CC16" i="3"/>
  <c r="CD5" i="3"/>
  <c r="CI4" i="2" s="1"/>
  <c r="CG19" i="2"/>
  <c r="CG21" i="2" s="1"/>
  <c r="CG41" i="2" s="1"/>
  <c r="CG48" i="2" s="1"/>
  <c r="CG49" i="2" s="1"/>
  <c r="CG1" i="3"/>
  <c r="CF3" i="3"/>
  <c r="CG72" i="4"/>
  <c r="CH98" i="4"/>
  <c r="CH99" i="4"/>
  <c r="G74" i="5"/>
  <c r="A75" i="5"/>
  <c r="CI37" i="4"/>
  <c r="CI11" i="4"/>
  <c r="CI17" i="4"/>
  <c r="CI22" i="4"/>
  <c r="CI48" i="4"/>
  <c r="CI49" i="4"/>
  <c r="CI45" i="4"/>
  <c r="CI44" i="4"/>
  <c r="CI43" i="4"/>
  <c r="CI42" i="4"/>
  <c r="CI35" i="4"/>
  <c r="CI31" i="4"/>
  <c r="CI27" i="4"/>
  <c r="CI23" i="4"/>
  <c r="CI34" i="4"/>
  <c r="CI30" i="4"/>
  <c r="CI26" i="4"/>
  <c r="CI14" i="4"/>
  <c r="CI41" i="4"/>
  <c r="CI38" i="4"/>
  <c r="CI33" i="4"/>
  <c r="CI29" i="4"/>
  <c r="CI25" i="4"/>
  <c r="CI19" i="4"/>
  <c r="CI13" i="4"/>
  <c r="CI36" i="4"/>
  <c r="CI32" i="4"/>
  <c r="CI28" i="4"/>
  <c r="CI24" i="4"/>
  <c r="CI18" i="4"/>
  <c r="CI12" i="4"/>
  <c r="E40" i="5"/>
  <c r="CH76" i="4"/>
  <c r="CH80" i="4"/>
  <c r="CH84" i="4"/>
  <c r="CH88" i="4"/>
  <c r="CH73" i="4"/>
  <c r="CH77" i="4"/>
  <c r="CH81" i="4"/>
  <c r="CH85" i="4"/>
  <c r="CH74" i="4"/>
  <c r="CH78" i="4"/>
  <c r="CH82" i="4"/>
  <c r="CH86" i="4"/>
  <c r="CH83" i="4"/>
  <c r="CH87" i="4"/>
  <c r="CH75" i="4"/>
  <c r="CH79" i="4"/>
  <c r="CK39" i="2"/>
  <c r="CH68" i="4"/>
  <c r="CH67" i="4" s="1"/>
  <c r="CH69" i="4"/>
  <c r="CH70" i="4"/>
  <c r="CP2" i="2"/>
  <c r="CL2" i="3"/>
  <c r="C41" i="5"/>
  <c r="CJ120" i="4"/>
  <c r="CJ121" i="4" s="1"/>
  <c r="CJ123" i="4"/>
  <c r="CJ118" i="4"/>
  <c r="CK3" i="4"/>
  <c r="CJ5" i="4"/>
  <c r="CJ4" i="4"/>
  <c r="CG67" i="4"/>
  <c r="CH64" i="4"/>
  <c r="CH65" i="4"/>
  <c r="CH62" i="4"/>
  <c r="CH63" i="4"/>
  <c r="CM3" i="2"/>
  <c r="CN1" i="2"/>
  <c r="CM30" i="2" l="1"/>
  <c r="CM32" i="2"/>
  <c r="CM36" i="2"/>
  <c r="CM33" i="2"/>
  <c r="CM26" i="2"/>
  <c r="CM28" i="2"/>
  <c r="CM27" i="2"/>
  <c r="CM35" i="2"/>
  <c r="CM37" i="2"/>
  <c r="CM38" i="2"/>
  <c r="CM34" i="2"/>
  <c r="CM29" i="2"/>
  <c r="CM25" i="2"/>
  <c r="CM31" i="2"/>
  <c r="CM24" i="2"/>
  <c r="CI15" i="2"/>
  <c r="CI17" i="2" s="1"/>
  <c r="CI19" i="2" s="1"/>
  <c r="CE5" i="3"/>
  <c r="CJ4" i="2" s="1"/>
  <c r="CJ15" i="2" s="1"/>
  <c r="CD16" i="3"/>
  <c r="CH61" i="4"/>
  <c r="CH97" i="4"/>
  <c r="CH21" i="2"/>
  <c r="CH41" i="2" s="1"/>
  <c r="CH48" i="2" s="1"/>
  <c r="CH49" i="2" s="1"/>
  <c r="S28" i="1" s="1"/>
  <c r="S29" i="1" s="1"/>
  <c r="CG3" i="3"/>
  <c r="CH1" i="3"/>
  <c r="CI65" i="4"/>
  <c r="CI62" i="4"/>
  <c r="CI63" i="4"/>
  <c r="CI64" i="4"/>
  <c r="CK123" i="4"/>
  <c r="CL3" i="4"/>
  <c r="CK118" i="4"/>
  <c r="CK120" i="4"/>
  <c r="CK121" i="4" s="1"/>
  <c r="CK4" i="4"/>
  <c r="CK5" i="4"/>
  <c r="CN3" i="2"/>
  <c r="CO1" i="2"/>
  <c r="D41" i="5"/>
  <c r="F41" i="5" s="1"/>
  <c r="B42" i="5" s="1"/>
  <c r="CH72" i="4"/>
  <c r="CI98" i="4"/>
  <c r="CI97" i="4" s="1"/>
  <c r="CI99" i="4"/>
  <c r="CJ37" i="4"/>
  <c r="CJ17" i="4"/>
  <c r="CJ22" i="4"/>
  <c r="CJ48" i="4"/>
  <c r="CJ11" i="4"/>
  <c r="CJ49" i="4"/>
  <c r="CJ45" i="4"/>
  <c r="CJ44" i="4"/>
  <c r="CJ43" i="4"/>
  <c r="CJ42" i="4"/>
  <c r="CJ34" i="4"/>
  <c r="CJ30" i="4"/>
  <c r="CJ26" i="4"/>
  <c r="CJ14" i="4"/>
  <c r="CJ41" i="4"/>
  <c r="CJ38" i="4"/>
  <c r="CJ33" i="4"/>
  <c r="CJ29" i="4"/>
  <c r="CJ25" i="4"/>
  <c r="CJ19" i="4"/>
  <c r="CJ13" i="4"/>
  <c r="CJ36" i="4"/>
  <c r="CJ32" i="4"/>
  <c r="CJ28" i="4"/>
  <c r="CJ24" i="4"/>
  <c r="CJ18" i="4"/>
  <c r="CJ12" i="4"/>
  <c r="CJ35" i="4"/>
  <c r="CJ31" i="4"/>
  <c r="CJ27" i="4"/>
  <c r="CJ23" i="4"/>
  <c r="CM2" i="3"/>
  <c r="CQ2" i="2"/>
  <c r="CI73" i="4"/>
  <c r="CI77" i="4"/>
  <c r="CI81" i="4"/>
  <c r="CI85" i="4"/>
  <c r="CI74" i="4"/>
  <c r="CI78" i="4"/>
  <c r="CI82" i="4"/>
  <c r="CI86" i="4"/>
  <c r="CI75" i="4"/>
  <c r="CI79" i="4"/>
  <c r="CI83" i="4"/>
  <c r="CI87" i="4"/>
  <c r="CI84" i="4"/>
  <c r="CI88" i="4"/>
  <c r="CI76" i="4"/>
  <c r="CI80" i="4"/>
  <c r="CL39" i="2"/>
  <c r="CI69" i="4"/>
  <c r="CI70" i="4"/>
  <c r="CI68" i="4"/>
  <c r="CI67" i="4" s="1"/>
  <c r="A76" i="5"/>
  <c r="G75" i="5"/>
  <c r="CN27" i="2" l="1"/>
  <c r="CN30" i="2"/>
  <c r="CN26" i="2"/>
  <c r="CN32" i="2"/>
  <c r="CN33" i="2"/>
  <c r="CN28" i="2"/>
  <c r="CN35" i="2"/>
  <c r="CN37" i="2"/>
  <c r="CN38" i="2"/>
  <c r="CN34" i="2"/>
  <c r="CN36" i="2"/>
  <c r="CN29" i="2"/>
  <c r="CN25" i="2"/>
  <c r="CN31" i="2"/>
  <c r="CN24" i="2"/>
  <c r="CF5" i="3"/>
  <c r="CK4" i="2" s="1"/>
  <c r="CK15" i="2" s="1"/>
  <c r="CJ17" i="2"/>
  <c r="CE16" i="3"/>
  <c r="CI21" i="2"/>
  <c r="CI41" i="2" s="1"/>
  <c r="CI48" i="2" s="1"/>
  <c r="CI49" i="2" s="1"/>
  <c r="CI61" i="4"/>
  <c r="CH3" i="3"/>
  <c r="CI1" i="3"/>
  <c r="CJ62" i="4"/>
  <c r="CJ63" i="4"/>
  <c r="CJ64" i="4"/>
  <c r="CJ65" i="4"/>
  <c r="CO3" i="2"/>
  <c r="CP1" i="2"/>
  <c r="CR2" i="2"/>
  <c r="CN2" i="3"/>
  <c r="CJ99" i="4"/>
  <c r="CJ98" i="4"/>
  <c r="CM39" i="2"/>
  <c r="CJ74" i="4"/>
  <c r="CJ78" i="4"/>
  <c r="CJ82" i="4"/>
  <c r="CJ86" i="4"/>
  <c r="CJ75" i="4"/>
  <c r="CJ79" i="4"/>
  <c r="CJ83" i="4"/>
  <c r="CJ87" i="4"/>
  <c r="CJ76" i="4"/>
  <c r="CJ80" i="4"/>
  <c r="CJ84" i="4"/>
  <c r="CJ88" i="4"/>
  <c r="CJ77" i="4"/>
  <c r="CJ81" i="4"/>
  <c r="CJ85" i="4"/>
  <c r="CJ73" i="4"/>
  <c r="C42" i="5"/>
  <c r="CL118" i="4"/>
  <c r="CM3" i="4"/>
  <c r="CL120" i="4"/>
  <c r="CL121" i="4" s="1"/>
  <c r="CL123" i="4"/>
  <c r="CL5" i="4"/>
  <c r="CL4" i="4"/>
  <c r="G76" i="5"/>
  <c r="A77" i="5"/>
  <c r="CI72" i="4"/>
  <c r="CJ70" i="4"/>
  <c r="CJ68" i="4"/>
  <c r="CJ69" i="4"/>
  <c r="E41" i="5"/>
  <c r="CK37" i="4"/>
  <c r="CK17" i="4"/>
  <c r="CK22" i="4"/>
  <c r="CK48" i="4"/>
  <c r="CK11" i="4"/>
  <c r="CK45" i="4"/>
  <c r="CK44" i="4"/>
  <c r="CK43" i="4"/>
  <c r="CK42" i="4"/>
  <c r="CK49" i="4"/>
  <c r="CK41" i="4"/>
  <c r="CK38" i="4"/>
  <c r="CK33" i="4"/>
  <c r="CK29" i="4"/>
  <c r="CK25" i="4"/>
  <c r="CK19" i="4"/>
  <c r="CK13" i="4"/>
  <c r="CK36" i="4"/>
  <c r="CK32" i="4"/>
  <c r="CK28" i="4"/>
  <c r="CK24" i="4"/>
  <c r="CK18" i="4"/>
  <c r="CK12" i="4"/>
  <c r="CK35" i="4"/>
  <c r="CK31" i="4"/>
  <c r="CK27" i="4"/>
  <c r="CK23" i="4"/>
  <c r="CK34" i="4"/>
  <c r="CK30" i="4"/>
  <c r="CK26" i="4"/>
  <c r="CK14" i="4"/>
  <c r="CO28" i="2" l="1"/>
  <c r="CO32" i="2"/>
  <c r="CO34" i="2"/>
  <c r="CO36" i="2"/>
  <c r="CO26" i="2"/>
  <c r="CO27" i="2"/>
  <c r="CO35" i="2"/>
  <c r="CO30" i="2"/>
  <c r="CO33" i="2"/>
  <c r="CO37" i="2"/>
  <c r="CO38" i="2"/>
  <c r="CO29" i="2"/>
  <c r="CO25" i="2"/>
  <c r="CO31" i="2"/>
  <c r="CO24" i="2"/>
  <c r="CG5" i="3"/>
  <c r="CL4" i="2" s="1"/>
  <c r="CF16" i="3"/>
  <c r="CJ97" i="4"/>
  <c r="CJ19" i="2"/>
  <c r="CJ21" i="2" s="1"/>
  <c r="CJ41" i="2" s="1"/>
  <c r="CJ48" i="2" s="1"/>
  <c r="CJ49" i="2" s="1"/>
  <c r="CK17" i="2"/>
  <c r="CK19" i="2" s="1"/>
  <c r="CI3" i="3"/>
  <c r="CJ1" i="3"/>
  <c r="CK63" i="4"/>
  <c r="CK64" i="4"/>
  <c r="CK65" i="4"/>
  <c r="CK62" i="4"/>
  <c r="CL37" i="4"/>
  <c r="CL22" i="4"/>
  <c r="CL48" i="4"/>
  <c r="CL11" i="4"/>
  <c r="CL45" i="4"/>
  <c r="CL44" i="4"/>
  <c r="CL43" i="4"/>
  <c r="CL42" i="4"/>
  <c r="CL17" i="4"/>
  <c r="CL49" i="4"/>
  <c r="CL36" i="4"/>
  <c r="CL32" i="4"/>
  <c r="CL28" i="4"/>
  <c r="CL24" i="4"/>
  <c r="CL18" i="4"/>
  <c r="CL12" i="4"/>
  <c r="CL35" i="4"/>
  <c r="CL31" i="4"/>
  <c r="CL27" i="4"/>
  <c r="CL23" i="4"/>
  <c r="CL34" i="4"/>
  <c r="CL30" i="4"/>
  <c r="CL26" i="4"/>
  <c r="CL14" i="4"/>
  <c r="CL41" i="4"/>
  <c r="CL38" i="4"/>
  <c r="CL33" i="4"/>
  <c r="CL29" i="4"/>
  <c r="CL25" i="4"/>
  <c r="CL19" i="4"/>
  <c r="CL13" i="4"/>
  <c r="D42" i="5"/>
  <c r="F42" i="5" s="1"/>
  <c r="B43" i="5" s="1"/>
  <c r="CM123" i="4"/>
  <c r="CN3" i="4"/>
  <c r="CM120" i="4"/>
  <c r="CM121" i="4" s="1"/>
  <c r="CM118" i="4"/>
  <c r="CM5" i="4"/>
  <c r="CM4" i="4"/>
  <c r="CO2" i="3"/>
  <c r="CS2" i="2"/>
  <c r="CP3" i="2"/>
  <c r="CQ1" i="2"/>
  <c r="CK98" i="4"/>
  <c r="CK99" i="4"/>
  <c r="CK75" i="4"/>
  <c r="CK79" i="4"/>
  <c r="CK83" i="4"/>
  <c r="CK87" i="4"/>
  <c r="CK76" i="4"/>
  <c r="CK80" i="4"/>
  <c r="CK84" i="4"/>
  <c r="CK88" i="4"/>
  <c r="CK73" i="4"/>
  <c r="CK77" i="4"/>
  <c r="CK81" i="4"/>
  <c r="CK85" i="4"/>
  <c r="CK78" i="4"/>
  <c r="CK82" i="4"/>
  <c r="CK86" i="4"/>
  <c r="CK74" i="4"/>
  <c r="A78" i="5"/>
  <c r="G77" i="5"/>
  <c r="CK68" i="4"/>
  <c r="CK69" i="4"/>
  <c r="CK70" i="4"/>
  <c r="CJ67" i="4"/>
  <c r="CJ72" i="4"/>
  <c r="CN39" i="2"/>
  <c r="CJ61" i="4"/>
  <c r="CP28" i="2" l="1"/>
  <c r="CP38" i="2"/>
  <c r="CP27" i="2"/>
  <c r="CP30" i="2"/>
  <c r="CP32" i="2"/>
  <c r="CP26" i="2"/>
  <c r="CP33" i="2"/>
  <c r="CP34" i="2"/>
  <c r="CP36" i="2"/>
  <c r="CP35" i="2"/>
  <c r="CP37" i="2"/>
  <c r="CP31" i="2"/>
  <c r="CP29" i="2"/>
  <c r="CP25" i="2"/>
  <c r="CP24" i="2"/>
  <c r="CI5" i="3"/>
  <c r="CN4" i="2" s="1"/>
  <c r="CL15" i="2"/>
  <c r="CL17" i="2" s="1"/>
  <c r="CL19" i="2" s="1"/>
  <c r="CL21" i="2" s="1"/>
  <c r="CL41" i="2" s="1"/>
  <c r="CL48" i="2" s="1"/>
  <c r="CL49" i="2" s="1"/>
  <c r="CH5" i="3"/>
  <c r="CM4" i="2" s="1"/>
  <c r="CM15" i="2" s="1"/>
  <c r="CG16" i="3"/>
  <c r="CK67" i="4"/>
  <c r="CK21" i="2"/>
  <c r="CK41" i="2" s="1"/>
  <c r="CK48" i="2" s="1"/>
  <c r="CK49" i="2" s="1"/>
  <c r="CJ3" i="3"/>
  <c r="CK1" i="3"/>
  <c r="CN120" i="4"/>
  <c r="CN121" i="4" s="1"/>
  <c r="CN123" i="4"/>
  <c r="CN118" i="4"/>
  <c r="CO3" i="4"/>
  <c r="CN5" i="4"/>
  <c r="CN4" i="4"/>
  <c r="CL98" i="4"/>
  <c r="CL99" i="4"/>
  <c r="CK97" i="4"/>
  <c r="CT2" i="2"/>
  <c r="CP2" i="3"/>
  <c r="CM37" i="4"/>
  <c r="CM11" i="4"/>
  <c r="CM17" i="4"/>
  <c r="CM49" i="4"/>
  <c r="CM22" i="4"/>
  <c r="CM48" i="4"/>
  <c r="CM45" i="4"/>
  <c r="CM44" i="4"/>
  <c r="CM43" i="4"/>
  <c r="CM42" i="4"/>
  <c r="CM35" i="4"/>
  <c r="CM31" i="4"/>
  <c r="CM27" i="4"/>
  <c r="CM23" i="4"/>
  <c r="CM34" i="4"/>
  <c r="CM30" i="4"/>
  <c r="CM26" i="4"/>
  <c r="CM14" i="4"/>
  <c r="CM41" i="4"/>
  <c r="CM38" i="4"/>
  <c r="CM33" i="4"/>
  <c r="CM29" i="4"/>
  <c r="CM25" i="4"/>
  <c r="CM19" i="4"/>
  <c r="CM13" i="4"/>
  <c r="CM36" i="4"/>
  <c r="CM32" i="4"/>
  <c r="CM28" i="4"/>
  <c r="CM24" i="4"/>
  <c r="CM18" i="4"/>
  <c r="CM12" i="4"/>
  <c r="C43" i="5"/>
  <c r="CL76" i="4"/>
  <c r="CL80" i="4"/>
  <c r="CL84" i="4"/>
  <c r="CL88" i="4"/>
  <c r="CL73" i="4"/>
  <c r="CL77" i="4"/>
  <c r="CL81" i="4"/>
  <c r="CL85" i="4"/>
  <c r="CL74" i="4"/>
  <c r="CL78" i="4"/>
  <c r="CL82" i="4"/>
  <c r="CL86" i="4"/>
  <c r="CL75" i="4"/>
  <c r="CL79" i="4"/>
  <c r="CL83" i="4"/>
  <c r="CL87" i="4"/>
  <c r="CO39" i="2"/>
  <c r="G78" i="5"/>
  <c r="A79" i="5"/>
  <c r="CQ3" i="2"/>
  <c r="CR1" i="2"/>
  <c r="E42" i="5"/>
  <c r="CL68" i="4"/>
  <c r="CL69" i="4"/>
  <c r="CL70" i="4"/>
  <c r="CK72" i="4"/>
  <c r="CL64" i="4"/>
  <c r="CL65" i="4"/>
  <c r="CL62" i="4"/>
  <c r="CL63" i="4"/>
  <c r="CK61" i="4"/>
  <c r="CQ26" i="2" l="1"/>
  <c r="CQ28" i="2"/>
  <c r="CQ27" i="2"/>
  <c r="CQ34" i="2"/>
  <c r="CQ30" i="2"/>
  <c r="CQ32" i="2"/>
  <c r="CQ33" i="2"/>
  <c r="CQ36" i="2"/>
  <c r="CQ35" i="2"/>
  <c r="CQ37" i="2"/>
  <c r="CQ38" i="2"/>
  <c r="CQ31" i="2"/>
  <c r="CQ25" i="2"/>
  <c r="CQ29" i="2"/>
  <c r="CQ24" i="2"/>
  <c r="CJ5" i="3"/>
  <c r="CO4" i="2" s="1"/>
  <c r="CN15" i="2"/>
  <c r="CH16" i="3"/>
  <c r="CM17" i="2"/>
  <c r="CM19" i="2" s="1"/>
  <c r="CM21" i="2" s="1"/>
  <c r="CM41" i="2" s="1"/>
  <c r="CM48" i="2" s="1"/>
  <c r="CM49" i="2" s="1"/>
  <c r="CL1" i="3"/>
  <c r="CK3" i="3"/>
  <c r="CR3" i="2"/>
  <c r="CS1" i="2"/>
  <c r="CM69" i="4"/>
  <c r="CM70" i="4"/>
  <c r="CM68" i="4"/>
  <c r="CO123" i="4"/>
  <c r="CP3" i="4"/>
  <c r="CO120" i="4"/>
  <c r="CO121" i="4" s="1"/>
  <c r="CO118" i="4"/>
  <c r="CO5" i="4"/>
  <c r="CO4" i="4"/>
  <c r="CP39" i="2"/>
  <c r="CL67" i="4"/>
  <c r="CM98" i="4"/>
  <c r="CM99" i="4"/>
  <c r="CM65" i="4"/>
  <c r="CM62" i="4"/>
  <c r="CM63" i="4"/>
  <c r="CM64" i="4"/>
  <c r="CL61" i="4"/>
  <c r="A80" i="5"/>
  <c r="G79" i="5"/>
  <c r="CL72" i="4"/>
  <c r="D43" i="5"/>
  <c r="F43" i="5" s="1"/>
  <c r="B44" i="5" s="1"/>
  <c r="CM73" i="4"/>
  <c r="CM77" i="4"/>
  <c r="CM81" i="4"/>
  <c r="CM85" i="4"/>
  <c r="CM74" i="4"/>
  <c r="CM78" i="4"/>
  <c r="CM82" i="4"/>
  <c r="CM86" i="4"/>
  <c r="CM75" i="4"/>
  <c r="CM79" i="4"/>
  <c r="CM83" i="4"/>
  <c r="CM87" i="4"/>
  <c r="CM76" i="4"/>
  <c r="CM80" i="4"/>
  <c r="CM84" i="4"/>
  <c r="CM88" i="4"/>
  <c r="CN37" i="4"/>
  <c r="CN17" i="4"/>
  <c r="CN22" i="4"/>
  <c r="CN48" i="4"/>
  <c r="CN49" i="4"/>
  <c r="CN11" i="4"/>
  <c r="CN45" i="4"/>
  <c r="CN44" i="4"/>
  <c r="CN43" i="4"/>
  <c r="CN42" i="4"/>
  <c r="CN34" i="4"/>
  <c r="CN30" i="4"/>
  <c r="CN26" i="4"/>
  <c r="CN14" i="4"/>
  <c r="CN41" i="4"/>
  <c r="CN38" i="4"/>
  <c r="CN33" i="4"/>
  <c r="CN29" i="4"/>
  <c r="CN25" i="4"/>
  <c r="CN19" i="4"/>
  <c r="CN13" i="4"/>
  <c r="CN36" i="4"/>
  <c r="CN32" i="4"/>
  <c r="CN28" i="4"/>
  <c r="CN24" i="4"/>
  <c r="CN18" i="4"/>
  <c r="CN12" i="4"/>
  <c r="CN35" i="4"/>
  <c r="CN31" i="4"/>
  <c r="CN27" i="4"/>
  <c r="CN23" i="4"/>
  <c r="CQ2" i="3"/>
  <c r="CU2" i="2"/>
  <c r="CL97" i="4"/>
  <c r="CR26" i="2" l="1"/>
  <c r="CR33" i="2"/>
  <c r="CR35" i="2"/>
  <c r="CR37" i="2"/>
  <c r="CR27" i="2"/>
  <c r="CR28" i="2"/>
  <c r="CR30" i="2"/>
  <c r="CR38" i="2"/>
  <c r="CR34" i="2"/>
  <c r="CR36" i="2"/>
  <c r="CR32" i="2"/>
  <c r="CR29" i="2"/>
  <c r="CR25" i="2"/>
  <c r="CR31" i="2"/>
  <c r="CR24" i="2"/>
  <c r="CO15" i="2"/>
  <c r="CI16" i="3"/>
  <c r="CN17" i="2"/>
  <c r="CN19" i="2" s="1"/>
  <c r="CM97" i="4"/>
  <c r="E43" i="5"/>
  <c r="CL3" i="3"/>
  <c r="CM1" i="3"/>
  <c r="CV2" i="2"/>
  <c r="CR2" i="3"/>
  <c r="CN99" i="4"/>
  <c r="CN98" i="4"/>
  <c r="CN97" i="4" s="1"/>
  <c r="C44" i="5"/>
  <c r="G80" i="5"/>
  <c r="A81" i="5"/>
  <c r="CP118" i="4"/>
  <c r="CQ3" i="4"/>
  <c r="CP120" i="4"/>
  <c r="CP121" i="4" s="1"/>
  <c r="CP123" i="4"/>
  <c r="CP5" i="4"/>
  <c r="CP4" i="4"/>
  <c r="CS3" i="2"/>
  <c r="CT1" i="2"/>
  <c r="CN74" i="4"/>
  <c r="CN78" i="4"/>
  <c r="CN82" i="4"/>
  <c r="CN86" i="4"/>
  <c r="CN75" i="4"/>
  <c r="CN79" i="4"/>
  <c r="CN83" i="4"/>
  <c r="CN87" i="4"/>
  <c r="CN76" i="4"/>
  <c r="CN80" i="4"/>
  <c r="CN84" i="4"/>
  <c r="CN88" i="4"/>
  <c r="CN85" i="4"/>
  <c r="CN73" i="4"/>
  <c r="CN77" i="4"/>
  <c r="CN81" i="4"/>
  <c r="CO37" i="4"/>
  <c r="CO17" i="4"/>
  <c r="CO22" i="4"/>
  <c r="CO48" i="4"/>
  <c r="CO11" i="4"/>
  <c r="CO45" i="4"/>
  <c r="CO44" i="4"/>
  <c r="CO43" i="4"/>
  <c r="CO42" i="4"/>
  <c r="CO49" i="4"/>
  <c r="CO41" i="4"/>
  <c r="CO38" i="4"/>
  <c r="CO33" i="4"/>
  <c r="CO29" i="4"/>
  <c r="CO25" i="4"/>
  <c r="CO19" i="4"/>
  <c r="CO13" i="4"/>
  <c r="CO36" i="4"/>
  <c r="CO32" i="4"/>
  <c r="CO28" i="4"/>
  <c r="CO24" i="4"/>
  <c r="CO18" i="4"/>
  <c r="CO12" i="4"/>
  <c r="CO35" i="4"/>
  <c r="CO31" i="4"/>
  <c r="CO27" i="4"/>
  <c r="CO23" i="4"/>
  <c r="CO34" i="4"/>
  <c r="CO30" i="4"/>
  <c r="CO26" i="4"/>
  <c r="CO14" i="4"/>
  <c r="CN62" i="4"/>
  <c r="CN63" i="4"/>
  <c r="CN64" i="4"/>
  <c r="CN65" i="4"/>
  <c r="CN70" i="4"/>
  <c r="CN68" i="4"/>
  <c r="CN69" i="4"/>
  <c r="CM72" i="4"/>
  <c r="CM61" i="4"/>
  <c r="CQ39" i="2"/>
  <c r="CM67" i="4"/>
  <c r="CS33" i="2" l="1"/>
  <c r="CS37" i="2"/>
  <c r="CS28" i="2"/>
  <c r="CS27" i="2"/>
  <c r="CS26" i="2"/>
  <c r="CS30" i="2"/>
  <c r="CS38" i="2"/>
  <c r="CS34" i="2"/>
  <c r="CS36" i="2"/>
  <c r="CS32" i="2"/>
  <c r="CS35" i="2"/>
  <c r="CS29" i="2"/>
  <c r="CS25" i="2"/>
  <c r="CS31" i="2"/>
  <c r="CS24" i="2"/>
  <c r="CK5" i="3"/>
  <c r="CP4" i="2" s="1"/>
  <c r="CO17" i="2"/>
  <c r="CO19" i="2" s="1"/>
  <c r="CJ16" i="3"/>
  <c r="CN21" i="2"/>
  <c r="CN41" i="2" s="1"/>
  <c r="CN48" i="2" s="1"/>
  <c r="CN49" i="2" s="1"/>
  <c r="CN67" i="4"/>
  <c r="CN1" i="3"/>
  <c r="CM3" i="3"/>
  <c r="CO68" i="4"/>
  <c r="CO69" i="4"/>
  <c r="CO70" i="4"/>
  <c r="CT3" i="2"/>
  <c r="CU1" i="2"/>
  <c r="CP37" i="4"/>
  <c r="CP22" i="4"/>
  <c r="CP48" i="4"/>
  <c r="CP11" i="4"/>
  <c r="CP17" i="4"/>
  <c r="CP45" i="4"/>
  <c r="CP44" i="4"/>
  <c r="CP43" i="4"/>
  <c r="CP42" i="4"/>
  <c r="CP49" i="4"/>
  <c r="CP36" i="4"/>
  <c r="CP32" i="4"/>
  <c r="CP28" i="4"/>
  <c r="CP24" i="4"/>
  <c r="CP18" i="4"/>
  <c r="CP12" i="4"/>
  <c r="CP35" i="4"/>
  <c r="CP31" i="4"/>
  <c r="CP27" i="4"/>
  <c r="CP23" i="4"/>
  <c r="CP34" i="4"/>
  <c r="CP30" i="4"/>
  <c r="CP26" i="4"/>
  <c r="CP14" i="4"/>
  <c r="CP41" i="4"/>
  <c r="CP38" i="4"/>
  <c r="CP33" i="4"/>
  <c r="CP29" i="4"/>
  <c r="CP25" i="4"/>
  <c r="CP19" i="4"/>
  <c r="CP13" i="4"/>
  <c r="CN61" i="4"/>
  <c r="CO63" i="4"/>
  <c r="CO64" i="4"/>
  <c r="CO65" i="4"/>
  <c r="CO62" i="4"/>
  <c r="A82" i="5"/>
  <c r="G81" i="5"/>
  <c r="D44" i="5"/>
  <c r="F44" i="5" s="1"/>
  <c r="B45" i="5" s="1"/>
  <c r="CR39" i="2"/>
  <c r="CO98" i="4"/>
  <c r="CO99" i="4"/>
  <c r="CN72" i="4"/>
  <c r="CQ123" i="4"/>
  <c r="CR3" i="4"/>
  <c r="CQ120" i="4"/>
  <c r="CQ121" i="4" s="1"/>
  <c r="CQ118" i="4"/>
  <c r="CQ5" i="4"/>
  <c r="CQ4" i="4"/>
  <c r="CS2" i="3"/>
  <c r="CW2" i="2"/>
  <c r="CO75" i="4"/>
  <c r="CO79" i="4"/>
  <c r="CO83" i="4"/>
  <c r="CO87" i="4"/>
  <c r="CO76" i="4"/>
  <c r="CO80" i="4"/>
  <c r="CO84" i="4"/>
  <c r="CO88" i="4"/>
  <c r="CO73" i="4"/>
  <c r="CO77" i="4"/>
  <c r="CO81" i="4"/>
  <c r="CO85" i="4"/>
  <c r="CO86" i="4"/>
  <c r="CO74" i="4"/>
  <c r="CO78" i="4"/>
  <c r="CO82" i="4"/>
  <c r="CT27" i="2" l="1"/>
  <c r="CT30" i="2"/>
  <c r="CT26" i="2"/>
  <c r="CT32" i="2"/>
  <c r="CT36" i="2"/>
  <c r="CT33" i="2"/>
  <c r="CT28" i="2"/>
  <c r="CT35" i="2"/>
  <c r="CT37" i="2"/>
  <c r="CT38" i="2"/>
  <c r="CT34" i="2"/>
  <c r="CT29" i="2"/>
  <c r="CT31" i="2"/>
  <c r="CT25" i="2"/>
  <c r="CT24" i="2"/>
  <c r="CP15" i="2"/>
  <c r="CP17" i="2" s="1"/>
  <c r="CP19" i="2" s="1"/>
  <c r="CL5" i="3"/>
  <c r="CQ4" i="2" s="1"/>
  <c r="CK16" i="3"/>
  <c r="CO72" i="4"/>
  <c r="CO21" i="2"/>
  <c r="CO41" i="2" s="1"/>
  <c r="CO48" i="2" s="1"/>
  <c r="CO49" i="2" s="1"/>
  <c r="CS39" i="2"/>
  <c r="E44" i="5"/>
  <c r="CO1" i="3"/>
  <c r="CN3" i="3"/>
  <c r="CX2" i="2"/>
  <c r="CT2" i="3"/>
  <c r="CP64" i="4"/>
  <c r="CP65" i="4"/>
  <c r="CP62" i="4"/>
  <c r="CP63" i="4"/>
  <c r="CU3" i="2"/>
  <c r="CV1" i="2"/>
  <c r="CR120" i="4"/>
  <c r="CR121" i="4" s="1"/>
  <c r="CR123" i="4"/>
  <c r="CR118" i="4"/>
  <c r="CS3" i="4"/>
  <c r="CR5" i="4"/>
  <c r="CR4" i="4"/>
  <c r="CO61" i="4"/>
  <c r="CP98" i="4"/>
  <c r="CP99" i="4"/>
  <c r="G82" i="5"/>
  <c r="A83" i="5"/>
  <c r="CP76" i="4"/>
  <c r="CP80" i="4"/>
  <c r="CP84" i="4"/>
  <c r="CP88" i="4"/>
  <c r="CP73" i="4"/>
  <c r="CP77" i="4"/>
  <c r="CP81" i="4"/>
  <c r="CP85" i="4"/>
  <c r="CP74" i="4"/>
  <c r="CP78" i="4"/>
  <c r="CP82" i="4"/>
  <c r="CP86" i="4"/>
  <c r="CP83" i="4"/>
  <c r="CP87" i="4"/>
  <c r="CP75" i="4"/>
  <c r="CP79" i="4"/>
  <c r="CO67" i="4"/>
  <c r="CO97" i="4"/>
  <c r="CQ37" i="4"/>
  <c r="CQ11" i="4"/>
  <c r="CQ17" i="4"/>
  <c r="CQ22" i="4"/>
  <c r="CQ48" i="4"/>
  <c r="CQ49" i="4"/>
  <c r="CQ45" i="4"/>
  <c r="CQ44" i="4"/>
  <c r="CQ43" i="4"/>
  <c r="CQ42" i="4"/>
  <c r="CQ35" i="4"/>
  <c r="CQ31" i="4"/>
  <c r="CQ27" i="4"/>
  <c r="CQ23" i="4"/>
  <c r="CQ34" i="4"/>
  <c r="CQ30" i="4"/>
  <c r="CQ26" i="4"/>
  <c r="CQ14" i="4"/>
  <c r="CQ41" i="4"/>
  <c r="CQ38" i="4"/>
  <c r="CQ33" i="4"/>
  <c r="CQ29" i="4"/>
  <c r="CQ25" i="4"/>
  <c r="CQ19" i="4"/>
  <c r="CQ13" i="4"/>
  <c r="CQ36" i="4"/>
  <c r="CQ32" i="4"/>
  <c r="CQ28" i="4"/>
  <c r="CQ24" i="4"/>
  <c r="CQ18" i="4"/>
  <c r="CQ12" i="4"/>
  <c r="C45" i="5"/>
  <c r="CP68" i="4"/>
  <c r="CP69" i="4"/>
  <c r="CP70" i="4"/>
  <c r="CU30" i="2" l="1"/>
  <c r="CU32" i="2"/>
  <c r="CU34" i="2"/>
  <c r="CU36" i="2"/>
  <c r="CU26" i="2"/>
  <c r="CU33" i="2"/>
  <c r="CU27" i="2"/>
  <c r="CU28" i="2"/>
  <c r="CU35" i="2"/>
  <c r="CU37" i="2"/>
  <c r="CU38" i="2"/>
  <c r="CU25" i="2"/>
  <c r="CU31" i="2"/>
  <c r="CU29" i="2"/>
  <c r="CU24" i="2"/>
  <c r="CQ15" i="2"/>
  <c r="CQ17" i="2" s="1"/>
  <c r="CQ19" i="2" s="1"/>
  <c r="CM5" i="3"/>
  <c r="CR4" i="2" s="1"/>
  <c r="CR15" i="2" s="1"/>
  <c r="CL16" i="3"/>
  <c r="CP97" i="4"/>
  <c r="CP21" i="2"/>
  <c r="CP41" i="2" s="1"/>
  <c r="CP48" i="2" s="1"/>
  <c r="CP49" i="2" s="1"/>
  <c r="CP1" i="3"/>
  <c r="CO3" i="3"/>
  <c r="D45" i="5"/>
  <c r="F45" i="5" s="1"/>
  <c r="B46" i="5" s="1"/>
  <c r="CQ65" i="4"/>
  <c r="CQ62" i="4"/>
  <c r="CQ63" i="4"/>
  <c r="CQ64" i="4"/>
  <c r="CR37" i="4"/>
  <c r="CR17" i="4"/>
  <c r="CR22" i="4"/>
  <c r="CR48" i="4"/>
  <c r="CR11" i="4"/>
  <c r="CR49" i="4"/>
  <c r="CR45" i="4"/>
  <c r="CR44" i="4"/>
  <c r="CR43" i="4"/>
  <c r="CR42" i="4"/>
  <c r="CR34" i="4"/>
  <c r="CR30" i="4"/>
  <c r="CR26" i="4"/>
  <c r="CR14" i="4"/>
  <c r="CR41" i="4"/>
  <c r="CR38" i="4"/>
  <c r="CR33" i="4"/>
  <c r="CR29" i="4"/>
  <c r="CR25" i="4"/>
  <c r="CR19" i="4"/>
  <c r="CR13" i="4"/>
  <c r="CR36" i="4"/>
  <c r="CR32" i="4"/>
  <c r="CR28" i="4"/>
  <c r="CR24" i="4"/>
  <c r="CR18" i="4"/>
  <c r="CR12" i="4"/>
  <c r="CR35" i="4"/>
  <c r="CR31" i="4"/>
  <c r="CR27" i="4"/>
  <c r="CR23" i="4"/>
  <c r="CV3" i="2"/>
  <c r="CW1" i="2"/>
  <c r="CP72" i="4"/>
  <c r="CQ98" i="4"/>
  <c r="CQ99" i="4"/>
  <c r="CQ73" i="4"/>
  <c r="CQ77" i="4"/>
  <c r="CQ81" i="4"/>
  <c r="CQ85" i="4"/>
  <c r="CQ74" i="4"/>
  <c r="CQ78" i="4"/>
  <c r="CQ82" i="4"/>
  <c r="CQ86" i="4"/>
  <c r="CQ75" i="4"/>
  <c r="CQ79" i="4"/>
  <c r="CQ83" i="4"/>
  <c r="CQ87" i="4"/>
  <c r="CQ84" i="4"/>
  <c r="CQ88" i="4"/>
  <c r="CQ76" i="4"/>
  <c r="CQ80" i="4"/>
  <c r="CT39" i="2"/>
  <c r="CS123" i="4"/>
  <c r="CT3" i="4"/>
  <c r="CS118" i="4"/>
  <c r="CS120" i="4"/>
  <c r="CS121" i="4" s="1"/>
  <c r="CS4" i="4"/>
  <c r="CS5" i="4"/>
  <c r="CU2" i="3"/>
  <c r="CY2" i="2"/>
  <c r="CP67" i="4"/>
  <c r="CQ69" i="4"/>
  <c r="CQ70" i="4"/>
  <c r="CQ68" i="4"/>
  <c r="A84" i="5"/>
  <c r="G83" i="5"/>
  <c r="CP61" i="4"/>
  <c r="CV26" i="2" l="1"/>
  <c r="CV28" i="2"/>
  <c r="CV30" i="2"/>
  <c r="CV35" i="2"/>
  <c r="CV38" i="2"/>
  <c r="CV32" i="2"/>
  <c r="CV33" i="2"/>
  <c r="CV27" i="2"/>
  <c r="CV37" i="2"/>
  <c r="CV34" i="2"/>
  <c r="CV36" i="2"/>
  <c r="CV29" i="2"/>
  <c r="CV25" i="2"/>
  <c r="CV31" i="2"/>
  <c r="CV24" i="2"/>
  <c r="CN5" i="3"/>
  <c r="CS4" i="2" s="1"/>
  <c r="CS15" i="2" s="1"/>
  <c r="CM16" i="3"/>
  <c r="CQ61" i="4"/>
  <c r="CU39" i="2"/>
  <c r="CQ21" i="2"/>
  <c r="CQ41" i="2" s="1"/>
  <c r="CQ48" i="2" s="1"/>
  <c r="CQ49" i="2" s="1"/>
  <c r="CQ1" i="3"/>
  <c r="CP3" i="3"/>
  <c r="CT118" i="4"/>
  <c r="CU3" i="4"/>
  <c r="CT120" i="4"/>
  <c r="CT121" i="4" s="1"/>
  <c r="CT123" i="4"/>
  <c r="CT5" i="4"/>
  <c r="CT4" i="4"/>
  <c r="CR70" i="4"/>
  <c r="CR68" i="4"/>
  <c r="CR69" i="4"/>
  <c r="G84" i="5"/>
  <c r="A85" i="5"/>
  <c r="CS37" i="4"/>
  <c r="CS17" i="4"/>
  <c r="CS22" i="4"/>
  <c r="CS48" i="4"/>
  <c r="CS11" i="4"/>
  <c r="CS45" i="4"/>
  <c r="CS44" i="4"/>
  <c r="CS43" i="4"/>
  <c r="CS42" i="4"/>
  <c r="CS49" i="4"/>
  <c r="CS41" i="4"/>
  <c r="CS38" i="4"/>
  <c r="CS33" i="4"/>
  <c r="CS29" i="4"/>
  <c r="CS25" i="4"/>
  <c r="CS19" i="4"/>
  <c r="CS13" i="4"/>
  <c r="CS36" i="4"/>
  <c r="CS32" i="4"/>
  <c r="CS28" i="4"/>
  <c r="CS24" i="4"/>
  <c r="CS18" i="4"/>
  <c r="CS12" i="4"/>
  <c r="CS35" i="4"/>
  <c r="CS31" i="4"/>
  <c r="CS27" i="4"/>
  <c r="CS23" i="4"/>
  <c r="CS34" i="4"/>
  <c r="CS30" i="4"/>
  <c r="CS26" i="4"/>
  <c r="CS14" i="4"/>
  <c r="CW3" i="2"/>
  <c r="CX1" i="2"/>
  <c r="CR62" i="4"/>
  <c r="CR63" i="4"/>
  <c r="CR64" i="4"/>
  <c r="CR65" i="4"/>
  <c r="CZ2" i="2"/>
  <c r="CV2" i="3"/>
  <c r="CQ72" i="4"/>
  <c r="CR99" i="4"/>
  <c r="CR98" i="4"/>
  <c r="CR97" i="4" s="1"/>
  <c r="C46" i="5"/>
  <c r="CQ67" i="4"/>
  <c r="CQ97" i="4"/>
  <c r="CR74" i="4"/>
  <c r="CR78" i="4"/>
  <c r="CR82" i="4"/>
  <c r="CR86" i="4"/>
  <c r="CR75" i="4"/>
  <c r="CR79" i="4"/>
  <c r="CR83" i="4"/>
  <c r="CR87" i="4"/>
  <c r="CR76" i="4"/>
  <c r="CR80" i="4"/>
  <c r="CR84" i="4"/>
  <c r="CR88" i="4"/>
  <c r="CR77" i="4"/>
  <c r="CR81" i="4"/>
  <c r="CR85" i="4"/>
  <c r="CR73" i="4"/>
  <c r="E45" i="5"/>
  <c r="CW26" i="2" l="1"/>
  <c r="CW28" i="2"/>
  <c r="CW30" i="2"/>
  <c r="CW32" i="2"/>
  <c r="CW27" i="2"/>
  <c r="CW33" i="2"/>
  <c r="CW35" i="2"/>
  <c r="CW37" i="2"/>
  <c r="CW38" i="2"/>
  <c r="CW34" i="2"/>
  <c r="CW36" i="2"/>
  <c r="CW29" i="2"/>
  <c r="CW31" i="2"/>
  <c r="CW25" i="2"/>
  <c r="CW24" i="2"/>
  <c r="CO5" i="3"/>
  <c r="CT4" i="2" s="1"/>
  <c r="CT15" i="2" s="1"/>
  <c r="CN16" i="3"/>
  <c r="CS17" i="2"/>
  <c r="CS19" i="2" s="1"/>
  <c r="CR17" i="2"/>
  <c r="CR19" i="2" s="1"/>
  <c r="CQ3" i="3"/>
  <c r="CR1" i="3"/>
  <c r="CW2" i="3"/>
  <c r="DA2" i="2"/>
  <c r="CS98" i="4"/>
  <c r="CS99" i="4"/>
  <c r="CT37" i="4"/>
  <c r="CT22" i="4"/>
  <c r="CT48" i="4"/>
  <c r="CT11" i="4"/>
  <c r="CT45" i="4"/>
  <c r="CT44" i="4"/>
  <c r="CT43" i="4"/>
  <c r="CT42" i="4"/>
  <c r="CT17" i="4"/>
  <c r="CT49" i="4"/>
  <c r="CT36" i="4"/>
  <c r="CT32" i="4"/>
  <c r="CT28" i="4"/>
  <c r="CT24" i="4"/>
  <c r="CT18" i="4"/>
  <c r="CT12" i="4"/>
  <c r="CT35" i="4"/>
  <c r="CT31" i="4"/>
  <c r="CT27" i="4"/>
  <c r="CT23" i="4"/>
  <c r="CT34" i="4"/>
  <c r="CT30" i="4"/>
  <c r="CT26" i="4"/>
  <c r="CT14" i="4"/>
  <c r="CT41" i="4"/>
  <c r="CT38" i="4"/>
  <c r="CT33" i="4"/>
  <c r="CT29" i="4"/>
  <c r="CT25" i="4"/>
  <c r="CT19" i="4"/>
  <c r="CT13" i="4"/>
  <c r="CR72" i="4"/>
  <c r="CS75" i="4"/>
  <c r="CS79" i="4"/>
  <c r="CS83" i="4"/>
  <c r="CS87" i="4"/>
  <c r="CS76" i="4"/>
  <c r="CS80" i="4"/>
  <c r="CS84" i="4"/>
  <c r="CS88" i="4"/>
  <c r="CS73" i="4"/>
  <c r="CS77" i="4"/>
  <c r="CS81" i="4"/>
  <c r="CS85" i="4"/>
  <c r="CS78" i="4"/>
  <c r="CS82" i="4"/>
  <c r="CS86" i="4"/>
  <c r="CS74" i="4"/>
  <c r="A86" i="5"/>
  <c r="G85" i="5"/>
  <c r="CR61" i="4"/>
  <c r="CS68" i="4"/>
  <c r="CS69" i="4"/>
  <c r="CS70" i="4"/>
  <c r="CR67" i="4"/>
  <c r="CU123" i="4"/>
  <c r="CV3" i="4"/>
  <c r="CU120" i="4"/>
  <c r="CU121" i="4" s="1"/>
  <c r="CU118" i="4"/>
  <c r="CU5" i="4"/>
  <c r="CU4" i="4"/>
  <c r="CV39" i="2"/>
  <c r="D46" i="5"/>
  <c r="F46" i="5" s="1"/>
  <c r="CX3" i="2"/>
  <c r="CY1" i="2"/>
  <c r="CS63" i="4"/>
  <c r="CS64" i="4"/>
  <c r="CS65" i="4"/>
  <c r="CS62" i="4"/>
  <c r="CS61" i="4" s="1"/>
  <c r="CX26" i="2" l="1"/>
  <c r="CX27" i="2"/>
  <c r="CX33" i="2"/>
  <c r="CX35" i="2"/>
  <c r="CX34" i="2"/>
  <c r="CX30" i="2"/>
  <c r="CX32" i="2"/>
  <c r="CX28" i="2"/>
  <c r="CX36" i="2"/>
  <c r="CX37" i="2"/>
  <c r="CX38" i="2"/>
  <c r="CX25" i="2"/>
  <c r="CX31" i="2"/>
  <c r="CX29" i="2"/>
  <c r="CX24" i="2"/>
  <c r="CP5" i="3"/>
  <c r="CU4" i="2" s="1"/>
  <c r="CU15" i="2" s="1"/>
  <c r="CT17" i="2"/>
  <c r="CT19" i="2" s="1"/>
  <c r="CO16" i="3"/>
  <c r="CS21" i="2"/>
  <c r="CS41" i="2" s="1"/>
  <c r="CS48" i="2" s="1"/>
  <c r="CS49" i="2" s="1"/>
  <c r="CR21" i="2"/>
  <c r="CR41" i="2" s="1"/>
  <c r="CR48" i="2" s="1"/>
  <c r="CR49" i="2" s="1"/>
  <c r="CW39" i="2"/>
  <c r="CR3" i="3"/>
  <c r="CS1" i="3"/>
  <c r="E46" i="5"/>
  <c r="CS72" i="4"/>
  <c r="CT76" i="4"/>
  <c r="CT80" i="4"/>
  <c r="CT84" i="4"/>
  <c r="CT88" i="4"/>
  <c r="CT73" i="4"/>
  <c r="CT77" i="4"/>
  <c r="CT81" i="4"/>
  <c r="CT85" i="4"/>
  <c r="CT74" i="4"/>
  <c r="CT78" i="4"/>
  <c r="CT82" i="4"/>
  <c r="CT86" i="4"/>
  <c r="CT75" i="4"/>
  <c r="CT79" i="4"/>
  <c r="CT83" i="4"/>
  <c r="CT87" i="4"/>
  <c r="CY3" i="2"/>
  <c r="CZ1" i="2"/>
  <c r="CT68" i="4"/>
  <c r="CT69" i="4"/>
  <c r="CT70" i="4"/>
  <c r="CV120" i="4"/>
  <c r="CV121" i="4" s="1"/>
  <c r="CV123" i="4"/>
  <c r="CV118" i="4"/>
  <c r="CW3" i="4"/>
  <c r="CV5" i="4"/>
  <c r="CV4" i="4"/>
  <c r="CT64" i="4"/>
  <c r="CT65" i="4"/>
  <c r="CT62" i="4"/>
  <c r="CT63" i="4"/>
  <c r="DB2" i="2"/>
  <c r="CX2" i="3"/>
  <c r="B47" i="5"/>
  <c r="S20" i="1"/>
  <c r="CU37" i="4"/>
  <c r="CU11" i="4"/>
  <c r="CU17" i="4"/>
  <c r="CU49" i="4"/>
  <c r="CU22" i="4"/>
  <c r="CU48" i="4"/>
  <c r="CU45" i="4"/>
  <c r="CU44" i="4"/>
  <c r="CU43" i="4"/>
  <c r="CU42" i="4"/>
  <c r="CU35" i="4"/>
  <c r="CU31" i="4"/>
  <c r="CU27" i="4"/>
  <c r="CU23" i="4"/>
  <c r="CU34" i="4"/>
  <c r="CU30" i="4"/>
  <c r="CU26" i="4"/>
  <c r="CU14" i="4"/>
  <c r="CU41" i="4"/>
  <c r="CU38" i="4"/>
  <c r="CU33" i="4"/>
  <c r="CU29" i="4"/>
  <c r="CU25" i="4"/>
  <c r="CU19" i="4"/>
  <c r="CU13" i="4"/>
  <c r="CU36" i="4"/>
  <c r="CU32" i="4"/>
  <c r="CU28" i="4"/>
  <c r="CU24" i="4"/>
  <c r="CU18" i="4"/>
  <c r="CU12" i="4"/>
  <c r="CS67" i="4"/>
  <c r="G86" i="5"/>
  <c r="A87" i="5"/>
  <c r="CT98" i="4"/>
  <c r="CT99" i="4"/>
  <c r="CS97" i="4"/>
  <c r="CY26" i="2" l="1"/>
  <c r="CY27" i="2"/>
  <c r="CY37" i="2"/>
  <c r="CY30" i="2"/>
  <c r="CY28" i="2"/>
  <c r="CY32" i="2"/>
  <c r="CY34" i="2"/>
  <c r="CY38" i="2"/>
  <c r="CY36" i="2"/>
  <c r="CY33" i="2"/>
  <c r="CY35" i="2"/>
  <c r="CY25" i="2"/>
  <c r="CY31" i="2"/>
  <c r="CY29" i="2"/>
  <c r="CY24" i="2"/>
  <c r="CQ5" i="3"/>
  <c r="CV4" i="2" s="1"/>
  <c r="CV15" i="2" s="1"/>
  <c r="CU17" i="2"/>
  <c r="CU19" i="2" s="1"/>
  <c r="CP16" i="3"/>
  <c r="CT61" i="4"/>
  <c r="CT67" i="4"/>
  <c r="CT21" i="2"/>
  <c r="CT41" i="2" s="1"/>
  <c r="CT48" i="2" s="1"/>
  <c r="CT49" i="2" s="1"/>
  <c r="CT1" i="3"/>
  <c r="CS3" i="3"/>
  <c r="CU69" i="4"/>
  <c r="CU70" i="4"/>
  <c r="CU68" i="4"/>
  <c r="C47" i="5"/>
  <c r="CV37" i="4"/>
  <c r="CV17" i="4"/>
  <c r="CV22" i="4"/>
  <c r="CV48" i="4"/>
  <c r="CV49" i="4"/>
  <c r="CV11" i="4"/>
  <c r="CV45" i="4"/>
  <c r="CV44" i="4"/>
  <c r="CV43" i="4"/>
  <c r="CV42" i="4"/>
  <c r="CV34" i="4"/>
  <c r="CV30" i="4"/>
  <c r="CV26" i="4"/>
  <c r="CV14" i="4"/>
  <c r="CV41" i="4"/>
  <c r="CV38" i="4"/>
  <c r="CV33" i="4"/>
  <c r="CV29" i="4"/>
  <c r="CV25" i="4"/>
  <c r="CV19" i="4"/>
  <c r="CV13" i="4"/>
  <c r="CV36" i="4"/>
  <c r="CV32" i="4"/>
  <c r="CV28" i="4"/>
  <c r="CV24" i="4"/>
  <c r="CV18" i="4"/>
  <c r="CV12" i="4"/>
  <c r="CV35" i="4"/>
  <c r="CV31" i="4"/>
  <c r="CV27" i="4"/>
  <c r="CV23" i="4"/>
  <c r="CT97" i="4"/>
  <c r="CU98" i="4"/>
  <c r="CU99" i="4"/>
  <c r="CU65" i="4"/>
  <c r="CU62" i="4"/>
  <c r="CU63" i="4"/>
  <c r="CU64" i="4"/>
  <c r="CZ3" i="2"/>
  <c r="DA1" i="2"/>
  <c r="A88" i="5"/>
  <c r="G87" i="5"/>
  <c r="CU73" i="4"/>
  <c r="CU77" i="4"/>
  <c r="CU81" i="4"/>
  <c r="CU85" i="4"/>
  <c r="CU74" i="4"/>
  <c r="CU78" i="4"/>
  <c r="CU82" i="4"/>
  <c r="CU86" i="4"/>
  <c r="CU75" i="4"/>
  <c r="CU79" i="4"/>
  <c r="CU83" i="4"/>
  <c r="CU87" i="4"/>
  <c r="CU76" i="4"/>
  <c r="CU80" i="4"/>
  <c r="CU84" i="4"/>
  <c r="CU88" i="4"/>
  <c r="CW123" i="4"/>
  <c r="CX3" i="4"/>
  <c r="CW118" i="4"/>
  <c r="CW120" i="4"/>
  <c r="CW121" i="4" s="1"/>
  <c r="CW4" i="4"/>
  <c r="CW5" i="4"/>
  <c r="CX39" i="2"/>
  <c r="CT72" i="4"/>
  <c r="CY2" i="3"/>
  <c r="DC2" i="2"/>
  <c r="CZ27" i="2" l="1"/>
  <c r="CZ30" i="2"/>
  <c r="CZ28" i="2"/>
  <c r="CZ33" i="2"/>
  <c r="CZ26" i="2"/>
  <c r="CZ32" i="2"/>
  <c r="CZ34" i="2"/>
  <c r="CZ38" i="2"/>
  <c r="CZ36" i="2"/>
  <c r="CZ35" i="2"/>
  <c r="CZ37" i="2"/>
  <c r="CZ25" i="2"/>
  <c r="CZ31" i="2"/>
  <c r="CZ29" i="2"/>
  <c r="CZ24" i="2"/>
  <c r="CR5" i="3"/>
  <c r="CW4" i="2" s="1"/>
  <c r="CQ16" i="3"/>
  <c r="CV17" i="2"/>
  <c r="CV19" i="2" s="1"/>
  <c r="CU97" i="4"/>
  <c r="CU67" i="4"/>
  <c r="CU21" i="2"/>
  <c r="CU41" i="2" s="1"/>
  <c r="CU48" i="2" s="1"/>
  <c r="CU49" i="2" s="1"/>
  <c r="CT3" i="3"/>
  <c r="CU1" i="3"/>
  <c r="DD2" i="2"/>
  <c r="CZ2" i="3"/>
  <c r="G88" i="5"/>
  <c r="A89" i="5"/>
  <c r="CX118" i="4"/>
  <c r="CY3" i="4"/>
  <c r="CX120" i="4"/>
  <c r="CX121" i="4" s="1"/>
  <c r="CX123" i="4"/>
  <c r="CX5" i="4"/>
  <c r="CX4" i="4"/>
  <c r="CV99" i="4"/>
  <c r="CV98" i="4"/>
  <c r="CW37" i="4"/>
  <c r="CW17" i="4"/>
  <c r="CW22" i="4"/>
  <c r="CW48" i="4"/>
  <c r="CW11" i="4"/>
  <c r="CW45" i="4"/>
  <c r="CW44" i="4"/>
  <c r="CW43" i="4"/>
  <c r="CW42" i="4"/>
  <c r="CW49" i="4"/>
  <c r="CW41" i="4"/>
  <c r="CW38" i="4"/>
  <c r="CW33" i="4"/>
  <c r="CW29" i="4"/>
  <c r="CW25" i="4"/>
  <c r="CW19" i="4"/>
  <c r="CW13" i="4"/>
  <c r="CW36" i="4"/>
  <c r="CW32" i="4"/>
  <c r="CW28" i="4"/>
  <c r="CW24" i="4"/>
  <c r="CW18" i="4"/>
  <c r="CW12" i="4"/>
  <c r="CW35" i="4"/>
  <c r="CW31" i="4"/>
  <c r="CW27" i="4"/>
  <c r="CW23" i="4"/>
  <c r="CW34" i="4"/>
  <c r="CW30" i="4"/>
  <c r="CW26" i="4"/>
  <c r="CW14" i="4"/>
  <c r="CU72" i="4"/>
  <c r="CU61" i="4"/>
  <c r="CV74" i="4"/>
  <c r="CV78" i="4"/>
  <c r="CV82" i="4"/>
  <c r="CV86" i="4"/>
  <c r="CV75" i="4"/>
  <c r="CV79" i="4"/>
  <c r="CV83" i="4"/>
  <c r="CV87" i="4"/>
  <c r="CV76" i="4"/>
  <c r="CV80" i="4"/>
  <c r="CV84" i="4"/>
  <c r="CV88" i="4"/>
  <c r="CV85" i="4"/>
  <c r="CV73" i="4"/>
  <c r="CV77" i="4"/>
  <c r="CV81" i="4"/>
  <c r="CY39" i="2"/>
  <c r="DA3" i="2"/>
  <c r="DB1" i="2"/>
  <c r="CV62" i="4"/>
  <c r="CV63" i="4"/>
  <c r="CV64" i="4"/>
  <c r="CV65" i="4"/>
  <c r="CV70" i="4"/>
  <c r="CV68" i="4"/>
  <c r="CV69" i="4"/>
  <c r="D47" i="5"/>
  <c r="F47" i="5" s="1"/>
  <c r="B48" i="5" s="1"/>
  <c r="DA32" i="2" l="1"/>
  <c r="DA34" i="2"/>
  <c r="DA36" i="2"/>
  <c r="DA27" i="2"/>
  <c r="DA28" i="2"/>
  <c r="DA33" i="2"/>
  <c r="DA26" i="2"/>
  <c r="DA37" i="2"/>
  <c r="DA30" i="2"/>
  <c r="DA38" i="2"/>
  <c r="DA35" i="2"/>
  <c r="DA31" i="2"/>
  <c r="DA29" i="2"/>
  <c r="DA25" i="2"/>
  <c r="DA24" i="2"/>
  <c r="CW15" i="2"/>
  <c r="CW17" i="2" s="1"/>
  <c r="CW19" i="2" s="1"/>
  <c r="CS5" i="3"/>
  <c r="CX4" i="2" s="1"/>
  <c r="CR16" i="3"/>
  <c r="CV21" i="2"/>
  <c r="CV41" i="2" s="1"/>
  <c r="CV48" i="2" s="1"/>
  <c r="CV49" i="2" s="1"/>
  <c r="CU3" i="3"/>
  <c r="CV1" i="3"/>
  <c r="CV72" i="4"/>
  <c r="CW75" i="4"/>
  <c r="CW79" i="4"/>
  <c r="CW83" i="4"/>
  <c r="CW87" i="4"/>
  <c r="CW76" i="4"/>
  <c r="CW80" i="4"/>
  <c r="CW84" i="4"/>
  <c r="CW88" i="4"/>
  <c r="CW73" i="4"/>
  <c r="CW77" i="4"/>
  <c r="CW81" i="4"/>
  <c r="CW85" i="4"/>
  <c r="CW86" i="4"/>
  <c r="CW74" i="4"/>
  <c r="CW78" i="4"/>
  <c r="CW82" i="4"/>
  <c r="CW68" i="4"/>
  <c r="CW69" i="4"/>
  <c r="CW70" i="4"/>
  <c r="CX37" i="4"/>
  <c r="CX22" i="4"/>
  <c r="CX48" i="4"/>
  <c r="CX11" i="4"/>
  <c r="CX17" i="4"/>
  <c r="CX45" i="4"/>
  <c r="CX44" i="4"/>
  <c r="CX43" i="4"/>
  <c r="CX42" i="4"/>
  <c r="CX49" i="4"/>
  <c r="CX36" i="4"/>
  <c r="CX32" i="4"/>
  <c r="CX28" i="4"/>
  <c r="CX24" i="4"/>
  <c r="CX18" i="4"/>
  <c r="CX12" i="4"/>
  <c r="CX35" i="4"/>
  <c r="CX31" i="4"/>
  <c r="CX27" i="4"/>
  <c r="CX23" i="4"/>
  <c r="CX34" i="4"/>
  <c r="CX30" i="4"/>
  <c r="CX26" i="4"/>
  <c r="CX14" i="4"/>
  <c r="CX41" i="4"/>
  <c r="CX38" i="4"/>
  <c r="CX33" i="4"/>
  <c r="CX29" i="4"/>
  <c r="CX25" i="4"/>
  <c r="CX19" i="4"/>
  <c r="CX13" i="4"/>
  <c r="CZ39" i="2"/>
  <c r="DA2" i="3"/>
  <c r="DE2" i="2"/>
  <c r="CV67" i="4"/>
  <c r="C48" i="5"/>
  <c r="CV61" i="4"/>
  <c r="E47" i="5"/>
  <c r="DB3" i="2"/>
  <c r="DC1" i="2"/>
  <c r="CW63" i="4"/>
  <c r="CW64" i="4"/>
  <c r="CW65" i="4"/>
  <c r="CW62" i="4"/>
  <c r="A90" i="5"/>
  <c r="G89" i="5"/>
  <c r="CW98" i="4"/>
  <c r="CW99" i="4"/>
  <c r="CV97" i="4"/>
  <c r="CY123" i="4"/>
  <c r="CZ3" i="4"/>
  <c r="CY120" i="4"/>
  <c r="CY121" i="4" s="1"/>
  <c r="CY118" i="4"/>
  <c r="CY5" i="4"/>
  <c r="CY4" i="4"/>
  <c r="DB30" i="2" l="1"/>
  <c r="DB32" i="2"/>
  <c r="DB36" i="2"/>
  <c r="DB38" i="2"/>
  <c r="DB27" i="2"/>
  <c r="DB28" i="2"/>
  <c r="DB33" i="2"/>
  <c r="DB26" i="2"/>
  <c r="DB35" i="2"/>
  <c r="DB37" i="2"/>
  <c r="DB34" i="2"/>
  <c r="DB25" i="2"/>
  <c r="DB31" i="2"/>
  <c r="DB29" i="2"/>
  <c r="DB24" i="2"/>
  <c r="CX15" i="2"/>
  <c r="CX17" i="2" s="1"/>
  <c r="CX19" i="2" s="1"/>
  <c r="CT5" i="3"/>
  <c r="CY4" i="2" s="1"/>
  <c r="CU5" i="3"/>
  <c r="CZ4" i="2" s="1"/>
  <c r="CS16" i="3"/>
  <c r="CW67" i="4"/>
  <c r="DA39" i="2"/>
  <c r="CW21" i="2"/>
  <c r="CW41" i="2" s="1"/>
  <c r="CW48" i="2" s="1"/>
  <c r="CW49" i="2" s="1"/>
  <c r="CV3" i="3"/>
  <c r="CW1" i="3"/>
  <c r="DC3" i="2"/>
  <c r="DD1" i="2"/>
  <c r="CX76" i="4"/>
  <c r="CX80" i="4"/>
  <c r="CX84" i="4"/>
  <c r="CX88" i="4"/>
  <c r="CX73" i="4"/>
  <c r="CX77" i="4"/>
  <c r="CX81" i="4"/>
  <c r="CX85" i="4"/>
  <c r="CX74" i="4"/>
  <c r="CX78" i="4"/>
  <c r="CX82" i="4"/>
  <c r="CX86" i="4"/>
  <c r="CX83" i="4"/>
  <c r="CX87" i="4"/>
  <c r="CX75" i="4"/>
  <c r="CX79" i="4"/>
  <c r="CW72" i="4"/>
  <c r="DF2" i="2"/>
  <c r="DB2" i="3"/>
  <c r="CX68" i="4"/>
  <c r="CX69" i="4"/>
  <c r="CX70" i="4"/>
  <c r="CY37" i="4"/>
  <c r="CY11" i="4"/>
  <c r="CY17" i="4"/>
  <c r="CY22" i="4"/>
  <c r="CY48" i="4"/>
  <c r="CY49" i="4"/>
  <c r="CY45" i="4"/>
  <c r="CY44" i="4"/>
  <c r="CY43" i="4"/>
  <c r="CY42" i="4"/>
  <c r="CY35" i="4"/>
  <c r="CY31" i="4"/>
  <c r="CY27" i="4"/>
  <c r="CY23" i="4"/>
  <c r="CY34" i="4"/>
  <c r="CY30" i="4"/>
  <c r="CY26" i="4"/>
  <c r="CY14" i="4"/>
  <c r="CY41" i="4"/>
  <c r="CY38" i="4"/>
  <c r="CY33" i="4"/>
  <c r="CY29" i="4"/>
  <c r="CY25" i="4"/>
  <c r="CY19" i="4"/>
  <c r="CY13" i="4"/>
  <c r="CY36" i="4"/>
  <c r="CY32" i="4"/>
  <c r="CY28" i="4"/>
  <c r="CY24" i="4"/>
  <c r="CY18" i="4"/>
  <c r="CY12" i="4"/>
  <c r="D48" i="5"/>
  <c r="F48" i="5" s="1"/>
  <c r="B49" i="5" s="1"/>
  <c r="CX64" i="4"/>
  <c r="CX65" i="4"/>
  <c r="CX62" i="4"/>
  <c r="CX63" i="4"/>
  <c r="CZ120" i="4"/>
  <c r="CZ121" i="4" s="1"/>
  <c r="CZ123" i="4"/>
  <c r="CZ118" i="4"/>
  <c r="DA3" i="4"/>
  <c r="CZ5" i="4"/>
  <c r="CZ4" i="4"/>
  <c r="CW97" i="4"/>
  <c r="G90" i="5"/>
  <c r="A91" i="5"/>
  <c r="CW61" i="4"/>
  <c r="CX98" i="4"/>
  <c r="CX99" i="4"/>
  <c r="DC26" i="2" l="1"/>
  <c r="DC28" i="2"/>
  <c r="DC35" i="2"/>
  <c r="DC32" i="2"/>
  <c r="DC27" i="2"/>
  <c r="DC33" i="2"/>
  <c r="DC37" i="2"/>
  <c r="DC30" i="2"/>
  <c r="DC34" i="2"/>
  <c r="DC36" i="2"/>
  <c r="DC38" i="2"/>
  <c r="DC31" i="2"/>
  <c r="DC29" i="2"/>
  <c r="DC25" i="2"/>
  <c r="DC24" i="2"/>
  <c r="CZ15" i="2"/>
  <c r="CY15" i="2"/>
  <c r="CY17" i="2" s="1"/>
  <c r="CY19" i="2" s="1"/>
  <c r="CY21" i="2" s="1"/>
  <c r="CY41" i="2" s="1"/>
  <c r="CY48" i="2" s="1"/>
  <c r="CY49" i="2" s="1"/>
  <c r="CU16" i="3"/>
  <c r="CT16" i="3"/>
  <c r="CX97" i="4"/>
  <c r="CX21" i="2"/>
  <c r="CX41" i="2" s="1"/>
  <c r="CX48" i="2" s="1"/>
  <c r="CX49" i="2" s="1"/>
  <c r="DB39" i="2"/>
  <c r="CX1" i="3"/>
  <c r="CW3" i="3"/>
  <c r="DA123" i="4"/>
  <c r="DB3" i="4"/>
  <c r="DA118" i="4"/>
  <c r="DA120" i="4"/>
  <c r="DA121" i="4" s="1"/>
  <c r="DA4" i="4"/>
  <c r="DA5" i="4"/>
  <c r="C49" i="5"/>
  <c r="CY65" i="4"/>
  <c r="CY62" i="4"/>
  <c r="CY63" i="4"/>
  <c r="CY64" i="4"/>
  <c r="CX72" i="4"/>
  <c r="A92" i="5"/>
  <c r="G91" i="5"/>
  <c r="CX61" i="4"/>
  <c r="E48" i="5"/>
  <c r="CY98" i="4"/>
  <c r="CY99" i="4"/>
  <c r="CX67" i="4"/>
  <c r="CZ37" i="4"/>
  <c r="CZ17" i="4"/>
  <c r="CZ22" i="4"/>
  <c r="CZ48" i="4"/>
  <c r="CZ11" i="4"/>
  <c r="CZ49" i="4"/>
  <c r="CZ45" i="4"/>
  <c r="CZ44" i="4"/>
  <c r="CZ43" i="4"/>
  <c r="CZ42" i="4"/>
  <c r="CZ34" i="4"/>
  <c r="CZ30" i="4"/>
  <c r="CZ26" i="4"/>
  <c r="CZ14" i="4"/>
  <c r="CZ41" i="4"/>
  <c r="CZ38" i="4"/>
  <c r="CZ33" i="4"/>
  <c r="CZ29" i="4"/>
  <c r="CZ25" i="4"/>
  <c r="CZ19" i="4"/>
  <c r="CZ13" i="4"/>
  <c r="CZ36" i="4"/>
  <c r="CZ32" i="4"/>
  <c r="CZ28" i="4"/>
  <c r="CZ24" i="4"/>
  <c r="CZ18" i="4"/>
  <c r="CZ12" i="4"/>
  <c r="CZ35" i="4"/>
  <c r="CZ31" i="4"/>
  <c r="CZ27" i="4"/>
  <c r="CZ23" i="4"/>
  <c r="CY73" i="4"/>
  <c r="CY77" i="4"/>
  <c r="CY81" i="4"/>
  <c r="CY85" i="4"/>
  <c r="CY74" i="4"/>
  <c r="CY78" i="4"/>
  <c r="CY82" i="4"/>
  <c r="CY86" i="4"/>
  <c r="CY75" i="4"/>
  <c r="CY79" i="4"/>
  <c r="CY83" i="4"/>
  <c r="CY87" i="4"/>
  <c r="CY84" i="4"/>
  <c r="CY88" i="4"/>
  <c r="CY76" i="4"/>
  <c r="CY80" i="4"/>
  <c r="DC2" i="3"/>
  <c r="DG2" i="2"/>
  <c r="DD3" i="2"/>
  <c r="DE1" i="2"/>
  <c r="CY69" i="4"/>
  <c r="CY70" i="4"/>
  <c r="CY68" i="4"/>
  <c r="CY67" i="4" s="1"/>
  <c r="DD26" i="2" l="1"/>
  <c r="DD28" i="2"/>
  <c r="DD33" i="2"/>
  <c r="DD35" i="2"/>
  <c r="DD30" i="2"/>
  <c r="DD32" i="2"/>
  <c r="DD27" i="2"/>
  <c r="DD37" i="2"/>
  <c r="DD34" i="2"/>
  <c r="DD36" i="2"/>
  <c r="DD38" i="2"/>
  <c r="DD25" i="2"/>
  <c r="DD29" i="2"/>
  <c r="DD31" i="2"/>
  <c r="DD24" i="2"/>
  <c r="CW5" i="3"/>
  <c r="DB4" i="2" s="1"/>
  <c r="CV5" i="3"/>
  <c r="DA4" i="2" s="1"/>
  <c r="DA15" i="2" s="1"/>
  <c r="CY61" i="4"/>
  <c r="CY97" i="4"/>
  <c r="CZ17" i="2"/>
  <c r="CZ19" i="2" s="1"/>
  <c r="CY1" i="3"/>
  <c r="CX3" i="3"/>
  <c r="DH2" i="2"/>
  <c r="DD2" i="3"/>
  <c r="CY72" i="4"/>
  <c r="CZ99" i="4"/>
  <c r="CZ98" i="4"/>
  <c r="CZ74" i="4"/>
  <c r="CZ78" i="4"/>
  <c r="CZ82" i="4"/>
  <c r="CZ86" i="4"/>
  <c r="CZ75" i="4"/>
  <c r="CZ79" i="4"/>
  <c r="CZ83" i="4"/>
  <c r="CZ87" i="4"/>
  <c r="CZ76" i="4"/>
  <c r="CZ80" i="4"/>
  <c r="CZ84" i="4"/>
  <c r="CZ88" i="4"/>
  <c r="CZ77" i="4"/>
  <c r="CZ81" i="4"/>
  <c r="CZ85" i="4"/>
  <c r="CZ73" i="4"/>
  <c r="D49" i="5"/>
  <c r="F49" i="5" s="1"/>
  <c r="B50" i="5" s="1"/>
  <c r="DC39" i="2"/>
  <c r="CZ70" i="4"/>
  <c r="CZ68" i="4"/>
  <c r="CZ69" i="4"/>
  <c r="DB118" i="4"/>
  <c r="DC3" i="4"/>
  <c r="DB120" i="4"/>
  <c r="DB121" i="4" s="1"/>
  <c r="DB123" i="4"/>
  <c r="DB5" i="4"/>
  <c r="DB4" i="4"/>
  <c r="DE3" i="2"/>
  <c r="DF1" i="2"/>
  <c r="CZ62" i="4"/>
  <c r="CZ63" i="4"/>
  <c r="CZ64" i="4"/>
  <c r="CZ65" i="4"/>
  <c r="G92" i="5"/>
  <c r="A93" i="5"/>
  <c r="DA37" i="4"/>
  <c r="DA17" i="4"/>
  <c r="DA22" i="4"/>
  <c r="DA48" i="4"/>
  <c r="DA11" i="4"/>
  <c r="DA45" i="4"/>
  <c r="DA44" i="4"/>
  <c r="DA43" i="4"/>
  <c r="DA42" i="4"/>
  <c r="DA49" i="4"/>
  <c r="DA41" i="4"/>
  <c r="DA38" i="4"/>
  <c r="DA33" i="4"/>
  <c r="DA29" i="4"/>
  <c r="DA25" i="4"/>
  <c r="DA19" i="4"/>
  <c r="DA13" i="4"/>
  <c r="DA36" i="4"/>
  <c r="DA32" i="4"/>
  <c r="DA28" i="4"/>
  <c r="DA24" i="4"/>
  <c r="DA18" i="4"/>
  <c r="DA12" i="4"/>
  <c r="DA35" i="4"/>
  <c r="DA31" i="4"/>
  <c r="DA27" i="4"/>
  <c r="DA23" i="4"/>
  <c r="DA34" i="4"/>
  <c r="DA30" i="4"/>
  <c r="DA26" i="4"/>
  <c r="DA14" i="4"/>
  <c r="DE27" i="2" l="1"/>
  <c r="DE34" i="2"/>
  <c r="DE37" i="2"/>
  <c r="DE30" i="2"/>
  <c r="DE28" i="2"/>
  <c r="DE32" i="2"/>
  <c r="DE26" i="2"/>
  <c r="DE35" i="2"/>
  <c r="DE33" i="2"/>
  <c r="DE36" i="2"/>
  <c r="DE38" i="2"/>
  <c r="DE25" i="2"/>
  <c r="DE29" i="2"/>
  <c r="DE31" i="2"/>
  <c r="DE24" i="2"/>
  <c r="DB15" i="2"/>
  <c r="CV16" i="3"/>
  <c r="CW16" i="3"/>
  <c r="DA17" i="2"/>
  <c r="DA19" i="2" s="1"/>
  <c r="CZ21" i="2"/>
  <c r="CZ41" i="2" s="1"/>
  <c r="CZ48" i="2" s="1"/>
  <c r="CZ49" i="2" s="1"/>
  <c r="CZ1" i="3"/>
  <c r="CY3" i="3"/>
  <c r="E49" i="5"/>
  <c r="DA98" i="4"/>
  <c r="DA99" i="4"/>
  <c r="DF3" i="2"/>
  <c r="DG1" i="2"/>
  <c r="DB37" i="4"/>
  <c r="DB22" i="4"/>
  <c r="DB48" i="4"/>
  <c r="DB11" i="4"/>
  <c r="DB45" i="4"/>
  <c r="DB44" i="4"/>
  <c r="DB43" i="4"/>
  <c r="DB42" i="4"/>
  <c r="DB17" i="4"/>
  <c r="DB49" i="4"/>
  <c r="DB36" i="4"/>
  <c r="DB32" i="4"/>
  <c r="DB28" i="4"/>
  <c r="DB24" i="4"/>
  <c r="DB18" i="4"/>
  <c r="DB12" i="4"/>
  <c r="DB35" i="4"/>
  <c r="DB31" i="4"/>
  <c r="DB27" i="4"/>
  <c r="DB23" i="4"/>
  <c r="DB34" i="4"/>
  <c r="DB30" i="4"/>
  <c r="DB26" i="4"/>
  <c r="DB14" i="4"/>
  <c r="DB41" i="4"/>
  <c r="DB38" i="4"/>
  <c r="DB33" i="4"/>
  <c r="DB29" i="4"/>
  <c r="DB25" i="4"/>
  <c r="DB19" i="4"/>
  <c r="DB13" i="4"/>
  <c r="A94" i="5"/>
  <c r="G93" i="5"/>
  <c r="DD39" i="2"/>
  <c r="CZ72" i="4"/>
  <c r="DE2" i="3"/>
  <c r="DI2" i="2"/>
  <c r="DA75" i="4"/>
  <c r="DA79" i="4"/>
  <c r="DA83" i="4"/>
  <c r="DA87" i="4"/>
  <c r="DA76" i="4"/>
  <c r="DA80" i="4"/>
  <c r="DA84" i="4"/>
  <c r="DA88" i="4"/>
  <c r="DA73" i="4"/>
  <c r="DA77" i="4"/>
  <c r="DA81" i="4"/>
  <c r="DA85" i="4"/>
  <c r="DA78" i="4"/>
  <c r="DA82" i="4"/>
  <c r="DA86" i="4"/>
  <c r="DA74" i="4"/>
  <c r="DA68" i="4"/>
  <c r="DA69" i="4"/>
  <c r="DA70" i="4"/>
  <c r="DA63" i="4"/>
  <c r="DA64" i="4"/>
  <c r="DA65" i="4"/>
  <c r="DA62" i="4"/>
  <c r="CZ61" i="4"/>
  <c r="DC123" i="4"/>
  <c r="DD3" i="4"/>
  <c r="DC120" i="4"/>
  <c r="DC121" i="4" s="1"/>
  <c r="DC118" i="4"/>
  <c r="DC5" i="4"/>
  <c r="DC4" i="4"/>
  <c r="CZ67" i="4"/>
  <c r="C50" i="5"/>
  <c r="CZ97" i="4"/>
  <c r="DF27" i="2" l="1"/>
  <c r="DF30" i="2"/>
  <c r="DF26" i="2"/>
  <c r="DF28" i="2"/>
  <c r="DF36" i="2"/>
  <c r="DF38" i="2"/>
  <c r="DF32" i="2"/>
  <c r="DF35" i="2"/>
  <c r="DF37" i="2"/>
  <c r="DF33" i="2"/>
  <c r="DF34" i="2"/>
  <c r="DF25" i="2"/>
  <c r="DF29" i="2"/>
  <c r="DF31" i="2"/>
  <c r="DF24" i="2"/>
  <c r="CX5" i="3"/>
  <c r="DC4" i="2" s="1"/>
  <c r="DB17" i="2"/>
  <c r="DB19" i="2" s="1"/>
  <c r="DA21" i="2"/>
  <c r="DA41" i="2" s="1"/>
  <c r="DA48" i="2" s="1"/>
  <c r="DA49" i="2" s="1"/>
  <c r="DE39" i="2"/>
  <c r="DA1" i="3"/>
  <c r="CZ3" i="3"/>
  <c r="DA72" i="4"/>
  <c r="DB68" i="4"/>
  <c r="DB69" i="4"/>
  <c r="DB70" i="4"/>
  <c r="DG3" i="2"/>
  <c r="DH1" i="2"/>
  <c r="DA61" i="4"/>
  <c r="DB64" i="4"/>
  <c r="DB65" i="4"/>
  <c r="DB62" i="4"/>
  <c r="DB63" i="4"/>
  <c r="DC37" i="4"/>
  <c r="DC11" i="4"/>
  <c r="DC17" i="4"/>
  <c r="DC49" i="4"/>
  <c r="DC22" i="4"/>
  <c r="DC48" i="4"/>
  <c r="DC45" i="4"/>
  <c r="DC44" i="4"/>
  <c r="DC43" i="4"/>
  <c r="DC42" i="4"/>
  <c r="DC35" i="4"/>
  <c r="DC31" i="4"/>
  <c r="DC27" i="4"/>
  <c r="DC23" i="4"/>
  <c r="DC34" i="4"/>
  <c r="DC30" i="4"/>
  <c r="DC26" i="4"/>
  <c r="DC14" i="4"/>
  <c r="DC41" i="4"/>
  <c r="DC38" i="4"/>
  <c r="DC33" i="4"/>
  <c r="DC29" i="4"/>
  <c r="DC25" i="4"/>
  <c r="DC19" i="4"/>
  <c r="DC13" i="4"/>
  <c r="DC36" i="4"/>
  <c r="DC32" i="4"/>
  <c r="DC28" i="4"/>
  <c r="DC24" i="4"/>
  <c r="DC18" i="4"/>
  <c r="DC12" i="4"/>
  <c r="DJ2" i="2"/>
  <c r="DF2" i="3"/>
  <c r="G94" i="5"/>
  <c r="A95" i="5"/>
  <c r="DB98" i="4"/>
  <c r="DB99" i="4"/>
  <c r="DD120" i="4"/>
  <c r="DD121" i="4" s="1"/>
  <c r="DD123" i="4"/>
  <c r="DD118" i="4"/>
  <c r="DE3" i="4"/>
  <c r="DD5" i="4"/>
  <c r="DD4" i="4"/>
  <c r="D50" i="5"/>
  <c r="F50" i="5" s="1"/>
  <c r="B51" i="5" s="1"/>
  <c r="DA67" i="4"/>
  <c r="DB76" i="4"/>
  <c r="DB80" i="4"/>
  <c r="DB84" i="4"/>
  <c r="DB88" i="4"/>
  <c r="DB73" i="4"/>
  <c r="DB77" i="4"/>
  <c r="DB81" i="4"/>
  <c r="DB85" i="4"/>
  <c r="DB74" i="4"/>
  <c r="DB78" i="4"/>
  <c r="DB82" i="4"/>
  <c r="DB86" i="4"/>
  <c r="DB75" i="4"/>
  <c r="DB79" i="4"/>
  <c r="DB83" i="4"/>
  <c r="DB87" i="4"/>
  <c r="DA97" i="4"/>
  <c r="DG32" i="2" l="1"/>
  <c r="DG34" i="2"/>
  <c r="DG36" i="2"/>
  <c r="DG26" i="2"/>
  <c r="DG27" i="2"/>
  <c r="DG33" i="2"/>
  <c r="DG30" i="2"/>
  <c r="DG28" i="2"/>
  <c r="DG38" i="2"/>
  <c r="DG35" i="2"/>
  <c r="DG37" i="2"/>
  <c r="DG31" i="2"/>
  <c r="DG25" i="2"/>
  <c r="DG29" i="2"/>
  <c r="DG24" i="2"/>
  <c r="DC15" i="2"/>
  <c r="DC17" i="2" s="1"/>
  <c r="DC19" i="2" s="1"/>
  <c r="DC21" i="2" s="1"/>
  <c r="DC41" i="2" s="1"/>
  <c r="DC48" i="2" s="1"/>
  <c r="DC49" i="2" s="1"/>
  <c r="CY5" i="3"/>
  <c r="DD4" i="2" s="1"/>
  <c r="CX16" i="3"/>
  <c r="DB97" i="4"/>
  <c r="DB61" i="4"/>
  <c r="DB67" i="4"/>
  <c r="DB21" i="2"/>
  <c r="DB41" i="2" s="1"/>
  <c r="DB48" i="2" s="1"/>
  <c r="DB49" i="2" s="1"/>
  <c r="DB1" i="3"/>
  <c r="DA3" i="3"/>
  <c r="E50" i="5"/>
  <c r="A96" i="5"/>
  <c r="G95" i="5"/>
  <c r="DB72" i="4"/>
  <c r="C51" i="5"/>
  <c r="DE123" i="4"/>
  <c r="DF3" i="4"/>
  <c r="DE118" i="4"/>
  <c r="DE120" i="4"/>
  <c r="DE121" i="4" s="1"/>
  <c r="DE5" i="4"/>
  <c r="DE4" i="4"/>
  <c r="DC69" i="4"/>
  <c r="DC70" i="4"/>
  <c r="DC68" i="4"/>
  <c r="DC98" i="4"/>
  <c r="DC99" i="4"/>
  <c r="DC65" i="4"/>
  <c r="DC62" i="4"/>
  <c r="DC63" i="4"/>
  <c r="DC64" i="4"/>
  <c r="DF39" i="2"/>
  <c r="DD37" i="4"/>
  <c r="DD17" i="4"/>
  <c r="DD22" i="4"/>
  <c r="DD48" i="4"/>
  <c r="DD49" i="4"/>
  <c r="DD11" i="4"/>
  <c r="DD45" i="4"/>
  <c r="DD44" i="4"/>
  <c r="DD43" i="4"/>
  <c r="DD42" i="4"/>
  <c r="DD34" i="4"/>
  <c r="DD30" i="4"/>
  <c r="DD26" i="4"/>
  <c r="DD14" i="4"/>
  <c r="DD41" i="4"/>
  <c r="DD38" i="4"/>
  <c r="DD33" i="4"/>
  <c r="DD29" i="4"/>
  <c r="DD25" i="4"/>
  <c r="DD19" i="4"/>
  <c r="DD13" i="4"/>
  <c r="DD36" i="4"/>
  <c r="DD32" i="4"/>
  <c r="DD28" i="4"/>
  <c r="DD24" i="4"/>
  <c r="DD18" i="4"/>
  <c r="DD12" i="4"/>
  <c r="DD35" i="4"/>
  <c r="DD31" i="4"/>
  <c r="DD27" i="4"/>
  <c r="DD23" i="4"/>
  <c r="DG2" i="3"/>
  <c r="DK2" i="2"/>
  <c r="DC73" i="4"/>
  <c r="DC77" i="4"/>
  <c r="DC81" i="4"/>
  <c r="DC85" i="4"/>
  <c r="DC74" i="4"/>
  <c r="DC78" i="4"/>
  <c r="DC82" i="4"/>
  <c r="DC86" i="4"/>
  <c r="DC75" i="4"/>
  <c r="DC79" i="4"/>
  <c r="DC83" i="4"/>
  <c r="DC87" i="4"/>
  <c r="DC76" i="4"/>
  <c r="DC80" i="4"/>
  <c r="DC84" i="4"/>
  <c r="DC88" i="4"/>
  <c r="DH3" i="2"/>
  <c r="DI1" i="2"/>
  <c r="DH26" i="2" l="1"/>
  <c r="DH28" i="2"/>
  <c r="DH38" i="2"/>
  <c r="DH33" i="2"/>
  <c r="DH30" i="2"/>
  <c r="DH27" i="2"/>
  <c r="DH34" i="2"/>
  <c r="DH37" i="2"/>
  <c r="DH36" i="2"/>
  <c r="DH32" i="2"/>
  <c r="DH35" i="2"/>
  <c r="DH31" i="2"/>
  <c r="DH29" i="2"/>
  <c r="DH25" i="2"/>
  <c r="DH24" i="2"/>
  <c r="DA5" i="3"/>
  <c r="DF4" i="2" s="1"/>
  <c r="DD15" i="2"/>
  <c r="CZ5" i="3"/>
  <c r="DE4" i="2" s="1"/>
  <c r="CY16" i="3"/>
  <c r="DC97" i="4"/>
  <c r="DC72" i="4"/>
  <c r="DC1" i="3"/>
  <c r="DB3" i="3"/>
  <c r="DI3" i="2"/>
  <c r="DJ1" i="2"/>
  <c r="DD74" i="4"/>
  <c r="DD78" i="4"/>
  <c r="DD82" i="4"/>
  <c r="DD86" i="4"/>
  <c r="DD75" i="4"/>
  <c r="DD79" i="4"/>
  <c r="DD83" i="4"/>
  <c r="DD87" i="4"/>
  <c r="DD76" i="4"/>
  <c r="DD80" i="4"/>
  <c r="DD84" i="4"/>
  <c r="DD88" i="4"/>
  <c r="DD85" i="4"/>
  <c r="DD73" i="4"/>
  <c r="DD77" i="4"/>
  <c r="DD81" i="4"/>
  <c r="D51" i="5"/>
  <c r="F51" i="5" s="1"/>
  <c r="B52" i="5" s="1"/>
  <c r="DD62" i="4"/>
  <c r="DD63" i="4"/>
  <c r="DD64" i="4"/>
  <c r="DD65" i="4"/>
  <c r="DD70" i="4"/>
  <c r="DD68" i="4"/>
  <c r="DD69" i="4"/>
  <c r="DC61" i="4"/>
  <c r="DF118" i="4"/>
  <c r="DG3" i="4"/>
  <c r="DF120" i="4"/>
  <c r="DF121" i="4" s="1"/>
  <c r="DF123" i="4"/>
  <c r="DF5" i="4"/>
  <c r="DF4" i="4"/>
  <c r="DC67" i="4"/>
  <c r="DE37" i="4"/>
  <c r="DE17" i="4"/>
  <c r="DE22" i="4"/>
  <c r="DE48" i="4"/>
  <c r="DE11" i="4"/>
  <c r="DE45" i="4"/>
  <c r="DE44" i="4"/>
  <c r="DE43" i="4"/>
  <c r="DE42" i="4"/>
  <c r="DE49" i="4"/>
  <c r="DE41" i="4"/>
  <c r="DE38" i="4"/>
  <c r="DE33" i="4"/>
  <c r="DE29" i="4"/>
  <c r="DE25" i="4"/>
  <c r="DE19" i="4"/>
  <c r="DE13" i="4"/>
  <c r="DE36" i="4"/>
  <c r="DE32" i="4"/>
  <c r="DE28" i="4"/>
  <c r="DE24" i="4"/>
  <c r="DE18" i="4"/>
  <c r="DE12" i="4"/>
  <c r="DE35" i="4"/>
  <c r="DE31" i="4"/>
  <c r="DE27" i="4"/>
  <c r="DE23" i="4"/>
  <c r="DE34" i="4"/>
  <c r="DE30" i="4"/>
  <c r="DE26" i="4"/>
  <c r="DE14" i="4"/>
  <c r="G96" i="5"/>
  <c r="A97" i="5"/>
  <c r="DL2" i="2"/>
  <c r="DH2" i="3"/>
  <c r="DD99" i="4"/>
  <c r="DD98" i="4"/>
  <c r="DG39" i="2"/>
  <c r="DI26" i="2" l="1"/>
  <c r="DI28" i="2"/>
  <c r="DI30" i="2"/>
  <c r="DI32" i="2"/>
  <c r="DI36" i="2"/>
  <c r="DI33" i="2"/>
  <c r="DI27" i="2"/>
  <c r="DI34" i="2"/>
  <c r="DI37" i="2"/>
  <c r="DI38" i="2"/>
  <c r="DI35" i="2"/>
  <c r="DI31" i="2"/>
  <c r="DI29" i="2"/>
  <c r="DI25" i="2"/>
  <c r="DI24" i="2"/>
  <c r="DE15" i="2"/>
  <c r="CZ16" i="3"/>
  <c r="DF15" i="2"/>
  <c r="DD67" i="4"/>
  <c r="DD17" i="2"/>
  <c r="DD19" i="2" s="1"/>
  <c r="DD21" i="2" s="1"/>
  <c r="DD41" i="2" s="1"/>
  <c r="DD48" i="2" s="1"/>
  <c r="DD49" i="2" s="1"/>
  <c r="DC3" i="3"/>
  <c r="DD1" i="3"/>
  <c r="DI2" i="3"/>
  <c r="DM2" i="2"/>
  <c r="DJ3" i="2"/>
  <c r="DK1" i="2"/>
  <c r="DE75" i="4"/>
  <c r="DE79" i="4"/>
  <c r="DE83" i="4"/>
  <c r="DE87" i="4"/>
  <c r="DE76" i="4"/>
  <c r="DE80" i="4"/>
  <c r="DE84" i="4"/>
  <c r="DE88" i="4"/>
  <c r="DE73" i="4"/>
  <c r="DE77" i="4"/>
  <c r="DE81" i="4"/>
  <c r="DE85" i="4"/>
  <c r="DE86" i="4"/>
  <c r="DE74" i="4"/>
  <c r="DE78" i="4"/>
  <c r="DE82" i="4"/>
  <c r="DD97" i="4"/>
  <c r="A98" i="5"/>
  <c r="G97" i="5"/>
  <c r="DE68" i="4"/>
  <c r="DE69" i="4"/>
  <c r="DE70" i="4"/>
  <c r="DF37" i="4"/>
  <c r="DF22" i="4"/>
  <c r="DF48" i="4"/>
  <c r="DF11" i="4"/>
  <c r="DF17" i="4"/>
  <c r="DF45" i="4"/>
  <c r="DF44" i="4"/>
  <c r="DF43" i="4"/>
  <c r="DF42" i="4"/>
  <c r="DF49" i="4"/>
  <c r="DF36" i="4"/>
  <c r="DF32" i="4"/>
  <c r="DF28" i="4"/>
  <c r="DF24" i="4"/>
  <c r="DF18" i="4"/>
  <c r="DF12" i="4"/>
  <c r="DF35" i="4"/>
  <c r="DF31" i="4"/>
  <c r="DF27" i="4"/>
  <c r="DF23" i="4"/>
  <c r="DF34" i="4"/>
  <c r="DF30" i="4"/>
  <c r="DF26" i="4"/>
  <c r="DF14" i="4"/>
  <c r="DF41" i="4"/>
  <c r="DF38" i="4"/>
  <c r="DF33" i="4"/>
  <c r="DF29" i="4"/>
  <c r="DF25" i="4"/>
  <c r="DF19" i="4"/>
  <c r="DF13" i="4"/>
  <c r="DD61" i="4"/>
  <c r="DE63" i="4"/>
  <c r="DE64" i="4"/>
  <c r="DE65" i="4"/>
  <c r="DE62" i="4"/>
  <c r="DE61" i="4" s="1"/>
  <c r="C52" i="5"/>
  <c r="DD72" i="4"/>
  <c r="DH39" i="2"/>
  <c r="DE98" i="4"/>
  <c r="DE99" i="4"/>
  <c r="DG123" i="4"/>
  <c r="DH3" i="4"/>
  <c r="DG120" i="4"/>
  <c r="DG121" i="4" s="1"/>
  <c r="DG118" i="4"/>
  <c r="DG5" i="4"/>
  <c r="DG4" i="4"/>
  <c r="E51" i="5"/>
  <c r="DJ26" i="2" l="1"/>
  <c r="DJ33" i="2"/>
  <c r="DJ35" i="2"/>
  <c r="DJ27" i="2"/>
  <c r="DJ28" i="2"/>
  <c r="DJ32" i="2"/>
  <c r="DJ34" i="2"/>
  <c r="DJ36" i="2"/>
  <c r="DJ37" i="2"/>
  <c r="DJ38" i="2"/>
  <c r="DJ30" i="2"/>
  <c r="DJ31" i="2"/>
  <c r="DJ29" i="2"/>
  <c r="DJ25" i="2"/>
  <c r="DJ24" i="2"/>
  <c r="DF17" i="2"/>
  <c r="DF19" i="2" s="1"/>
  <c r="DA16" i="3"/>
  <c r="DB5" i="3"/>
  <c r="DG4" i="2" s="1"/>
  <c r="DG15" i="2" s="1"/>
  <c r="DI39" i="2"/>
  <c r="DD3" i="3"/>
  <c r="DE1" i="3"/>
  <c r="DE17" i="2"/>
  <c r="DE19" i="2" s="1"/>
  <c r="DF68" i="4"/>
  <c r="DF69" i="4"/>
  <c r="DF70" i="4"/>
  <c r="DK3" i="2"/>
  <c r="DL1" i="2"/>
  <c r="DF64" i="4"/>
  <c r="DF65" i="4"/>
  <c r="DF62" i="4"/>
  <c r="DF63" i="4"/>
  <c r="G98" i="5"/>
  <c r="A99" i="5"/>
  <c r="DH120" i="4"/>
  <c r="DH121" i="4" s="1"/>
  <c r="DH123" i="4"/>
  <c r="DH118" i="4"/>
  <c r="DI3" i="4"/>
  <c r="DH5" i="4"/>
  <c r="DH4" i="4"/>
  <c r="DE97" i="4"/>
  <c r="D52" i="5"/>
  <c r="F52" i="5" s="1"/>
  <c r="B53" i="5" s="1"/>
  <c r="DF98" i="4"/>
  <c r="DF99" i="4"/>
  <c r="DG37" i="4"/>
  <c r="DG11" i="4"/>
  <c r="DG17" i="4"/>
  <c r="DG22" i="4"/>
  <c r="DG48" i="4"/>
  <c r="DG49" i="4"/>
  <c r="DG45" i="4"/>
  <c r="DG44" i="4"/>
  <c r="DG43" i="4"/>
  <c r="DG42" i="4"/>
  <c r="DG35" i="4"/>
  <c r="DG31" i="4"/>
  <c r="DG27" i="4"/>
  <c r="DG23" i="4"/>
  <c r="DG34" i="4"/>
  <c r="DG30" i="4"/>
  <c r="DG26" i="4"/>
  <c r="DG14" i="4"/>
  <c r="DG41" i="4"/>
  <c r="DG38" i="4"/>
  <c r="DG33" i="4"/>
  <c r="DG29" i="4"/>
  <c r="DG25" i="4"/>
  <c r="DG19" i="4"/>
  <c r="DG13" i="4"/>
  <c r="DG36" i="4"/>
  <c r="DG32" i="4"/>
  <c r="DG28" i="4"/>
  <c r="DG24" i="4"/>
  <c r="DG18" i="4"/>
  <c r="DG12" i="4"/>
  <c r="DF76" i="4"/>
  <c r="DF80" i="4"/>
  <c r="DF84" i="4"/>
  <c r="DF88" i="4"/>
  <c r="DF73" i="4"/>
  <c r="DF77" i="4"/>
  <c r="DF81" i="4"/>
  <c r="DF85" i="4"/>
  <c r="DF74" i="4"/>
  <c r="DF78" i="4"/>
  <c r="DF82" i="4"/>
  <c r="DF86" i="4"/>
  <c r="DF83" i="4"/>
  <c r="DF87" i="4"/>
  <c r="DF75" i="4"/>
  <c r="DF79" i="4"/>
  <c r="DE67" i="4"/>
  <c r="DE72" i="4"/>
  <c r="DN2" i="2"/>
  <c r="DJ2" i="3"/>
  <c r="DK28" i="2" l="1"/>
  <c r="DK35" i="2"/>
  <c r="DK37" i="2"/>
  <c r="DK26" i="2"/>
  <c r="DK27" i="2"/>
  <c r="DK32" i="2"/>
  <c r="DK33" i="2"/>
  <c r="DK34" i="2"/>
  <c r="DK36" i="2"/>
  <c r="DK38" i="2"/>
  <c r="DK30" i="2"/>
  <c r="DK31" i="2"/>
  <c r="DK29" i="2"/>
  <c r="DK25" i="2"/>
  <c r="DK24" i="2"/>
  <c r="DC5" i="3"/>
  <c r="DH4" i="2" s="1"/>
  <c r="DB16" i="3"/>
  <c r="DF67" i="4"/>
  <c r="DG17" i="2"/>
  <c r="DG19" i="2" s="1"/>
  <c r="DE21" i="2"/>
  <c r="DE41" i="2" s="1"/>
  <c r="DE48" i="2" s="1"/>
  <c r="DE49" i="2" s="1"/>
  <c r="DF21" i="2"/>
  <c r="DF41" i="2" s="1"/>
  <c r="DF48" i="2" s="1"/>
  <c r="DF49" i="2" s="1"/>
  <c r="DE3" i="3"/>
  <c r="DF1" i="3"/>
  <c r="E52" i="5"/>
  <c r="DL3" i="2"/>
  <c r="DM1" i="2"/>
  <c r="DG73" i="4"/>
  <c r="DG77" i="4"/>
  <c r="DG81" i="4"/>
  <c r="DG85" i="4"/>
  <c r="DG74" i="4"/>
  <c r="DG78" i="4"/>
  <c r="DG82" i="4"/>
  <c r="DG86" i="4"/>
  <c r="DG75" i="4"/>
  <c r="DG79" i="4"/>
  <c r="DG83" i="4"/>
  <c r="DG87" i="4"/>
  <c r="DG84" i="4"/>
  <c r="DG88" i="4"/>
  <c r="DG76" i="4"/>
  <c r="DG80" i="4"/>
  <c r="DG69" i="4"/>
  <c r="DG70" i="4"/>
  <c r="DG68" i="4"/>
  <c r="DF97" i="4"/>
  <c r="DH37" i="4"/>
  <c r="DH17" i="4"/>
  <c r="DH22" i="4"/>
  <c r="DH48" i="4"/>
  <c r="DH11" i="4"/>
  <c r="DH49" i="4"/>
  <c r="DH45" i="4"/>
  <c r="DH44" i="4"/>
  <c r="DH43" i="4"/>
  <c r="DH42" i="4"/>
  <c r="DH34" i="4"/>
  <c r="DH30" i="4"/>
  <c r="DH26" i="4"/>
  <c r="DH14" i="4"/>
  <c r="DH41" i="4"/>
  <c r="DH38" i="4"/>
  <c r="DH33" i="4"/>
  <c r="DH29" i="4"/>
  <c r="DH25" i="4"/>
  <c r="DH19" i="4"/>
  <c r="DH13" i="4"/>
  <c r="DH36" i="4"/>
  <c r="DH32" i="4"/>
  <c r="DH28" i="4"/>
  <c r="DH24" i="4"/>
  <c r="DH18" i="4"/>
  <c r="DH12" i="4"/>
  <c r="DH35" i="4"/>
  <c r="DH31" i="4"/>
  <c r="DH27" i="4"/>
  <c r="DH23" i="4"/>
  <c r="DJ39" i="2"/>
  <c r="DF72" i="4"/>
  <c r="DK2" i="3"/>
  <c r="DO2" i="2"/>
  <c r="DG65" i="4"/>
  <c r="DG62" i="4"/>
  <c r="DG63" i="4"/>
  <c r="DG64" i="4"/>
  <c r="C53" i="5"/>
  <c r="A100" i="5"/>
  <c r="G99" i="5"/>
  <c r="DF61" i="4"/>
  <c r="DG98" i="4"/>
  <c r="DG97" i="4" s="1"/>
  <c r="DG99" i="4"/>
  <c r="DI123" i="4"/>
  <c r="DJ3" i="4"/>
  <c r="DI118" i="4"/>
  <c r="DI120" i="4"/>
  <c r="DI121" i="4" s="1"/>
  <c r="DI4" i="4"/>
  <c r="DI5" i="4"/>
  <c r="DL27" i="2" l="1"/>
  <c r="DL30" i="2"/>
  <c r="DL34" i="2"/>
  <c r="DL26" i="2"/>
  <c r="DL28" i="2"/>
  <c r="DL32" i="2"/>
  <c r="DL33" i="2"/>
  <c r="DL35" i="2"/>
  <c r="DL37" i="2"/>
  <c r="DL36" i="2"/>
  <c r="DL38" i="2"/>
  <c r="DL31" i="2"/>
  <c r="DL29" i="2"/>
  <c r="DL25" i="2"/>
  <c r="DL24" i="2"/>
  <c r="DH15" i="2"/>
  <c r="DD5" i="3"/>
  <c r="DI4" i="2" s="1"/>
  <c r="DC16" i="3"/>
  <c r="DG61" i="4"/>
  <c r="DG21" i="2"/>
  <c r="DG41" i="2" s="1"/>
  <c r="DG48" i="2" s="1"/>
  <c r="DG49" i="2" s="1"/>
  <c r="DG1" i="3"/>
  <c r="DF3" i="3"/>
  <c r="G100" i="5"/>
  <c r="A101" i="5"/>
  <c r="DH70" i="4"/>
  <c r="DH68" i="4"/>
  <c r="DH69" i="4"/>
  <c r="DM3" i="2"/>
  <c r="DN1" i="2"/>
  <c r="DP2" i="2"/>
  <c r="DL2" i="3"/>
  <c r="DK39" i="2"/>
  <c r="DH62" i="4"/>
  <c r="DH63" i="4"/>
  <c r="DH64" i="4"/>
  <c r="DH65" i="4"/>
  <c r="DG72" i="4"/>
  <c r="DH99" i="4"/>
  <c r="DH98" i="4"/>
  <c r="DH97" i="4" s="1"/>
  <c r="DJ118" i="4"/>
  <c r="DK3" i="4"/>
  <c r="DJ120" i="4"/>
  <c r="DJ121" i="4" s="1"/>
  <c r="DJ123" i="4"/>
  <c r="DJ5" i="4"/>
  <c r="DJ4" i="4"/>
  <c r="DI37" i="4"/>
  <c r="DI17" i="4"/>
  <c r="DI22" i="4"/>
  <c r="DI48" i="4"/>
  <c r="DI11" i="4"/>
  <c r="DI45" i="4"/>
  <c r="DI44" i="4"/>
  <c r="DI43" i="4"/>
  <c r="DI42" i="4"/>
  <c r="DI49" i="4"/>
  <c r="DI41" i="4"/>
  <c r="DI38" i="4"/>
  <c r="DI33" i="4"/>
  <c r="DI29" i="4"/>
  <c r="DI25" i="4"/>
  <c r="DI19" i="4"/>
  <c r="DI13" i="4"/>
  <c r="DI36" i="4"/>
  <c r="DI32" i="4"/>
  <c r="DI28" i="4"/>
  <c r="DI24" i="4"/>
  <c r="DI18" i="4"/>
  <c r="DI12" i="4"/>
  <c r="DI35" i="4"/>
  <c r="DI31" i="4"/>
  <c r="DI27" i="4"/>
  <c r="DI23" i="4"/>
  <c r="DI34" i="4"/>
  <c r="DI30" i="4"/>
  <c r="DI26" i="4"/>
  <c r="DI14" i="4"/>
  <c r="D53" i="5"/>
  <c r="F53" i="5" s="1"/>
  <c r="B54" i="5" s="1"/>
  <c r="DH74" i="4"/>
  <c r="DH78" i="4"/>
  <c r="DH82" i="4"/>
  <c r="DH86" i="4"/>
  <c r="DH75" i="4"/>
  <c r="DH79" i="4"/>
  <c r="DH83" i="4"/>
  <c r="DH87" i="4"/>
  <c r="DH76" i="4"/>
  <c r="DH80" i="4"/>
  <c r="DH84" i="4"/>
  <c r="DH88" i="4"/>
  <c r="DH77" i="4"/>
  <c r="DH81" i="4"/>
  <c r="DH85" i="4"/>
  <c r="DH73" i="4"/>
  <c r="DG67" i="4"/>
  <c r="DM27" i="2" l="1"/>
  <c r="DM32" i="2"/>
  <c r="DM34" i="2"/>
  <c r="DM36" i="2"/>
  <c r="DM30" i="2"/>
  <c r="DM26" i="2"/>
  <c r="DM28" i="2"/>
  <c r="DM38" i="2"/>
  <c r="DM33" i="2"/>
  <c r="DM35" i="2"/>
  <c r="DM37" i="2"/>
  <c r="DM31" i="2"/>
  <c r="DM25" i="2"/>
  <c r="DM29" i="2"/>
  <c r="DM24" i="2"/>
  <c r="DI15" i="2"/>
  <c r="DI17" i="2" s="1"/>
  <c r="DI19" i="2" s="1"/>
  <c r="DE5" i="3"/>
  <c r="DJ4" i="2" s="1"/>
  <c r="DJ15" i="2" s="1"/>
  <c r="DD16" i="3"/>
  <c r="DH17" i="2"/>
  <c r="DH19" i="2" s="1"/>
  <c r="DG3" i="3"/>
  <c r="DH1" i="3"/>
  <c r="DM2" i="3"/>
  <c r="DQ2" i="2"/>
  <c r="DN3" i="2"/>
  <c r="DO1" i="2"/>
  <c r="DI75" i="4"/>
  <c r="DI79" i="4"/>
  <c r="DI83" i="4"/>
  <c r="DI87" i="4"/>
  <c r="DI76" i="4"/>
  <c r="DI80" i="4"/>
  <c r="DI84" i="4"/>
  <c r="DI88" i="4"/>
  <c r="DI73" i="4"/>
  <c r="DI77" i="4"/>
  <c r="DI81" i="4"/>
  <c r="DI85" i="4"/>
  <c r="DI82" i="4"/>
  <c r="DI86" i="4"/>
  <c r="DI74" i="4"/>
  <c r="DI78" i="4"/>
  <c r="E53" i="5"/>
  <c r="DI68" i="4"/>
  <c r="DI67" i="4" s="1"/>
  <c r="DI69" i="4"/>
  <c r="DI70" i="4"/>
  <c r="DJ37" i="4"/>
  <c r="DJ22" i="4"/>
  <c r="DJ48" i="4"/>
  <c r="DJ11" i="4"/>
  <c r="DJ45" i="4"/>
  <c r="DJ44" i="4"/>
  <c r="DJ43" i="4"/>
  <c r="DJ42" i="4"/>
  <c r="DJ17" i="4"/>
  <c r="DJ49" i="4"/>
  <c r="DJ36" i="4"/>
  <c r="DJ32" i="4"/>
  <c r="DJ28" i="4"/>
  <c r="DJ24" i="4"/>
  <c r="DJ18" i="4"/>
  <c r="DJ12" i="4"/>
  <c r="DJ35" i="4"/>
  <c r="DJ31" i="4"/>
  <c r="DJ27" i="4"/>
  <c r="DJ23" i="4"/>
  <c r="DJ34" i="4"/>
  <c r="DJ30" i="4"/>
  <c r="DJ26" i="4"/>
  <c r="DJ14" i="4"/>
  <c r="DJ41" i="4"/>
  <c r="DJ38" i="4"/>
  <c r="DJ33" i="4"/>
  <c r="DJ29" i="4"/>
  <c r="DJ25" i="4"/>
  <c r="DJ19" i="4"/>
  <c r="DJ13" i="4"/>
  <c r="DL39" i="2"/>
  <c r="C54" i="5"/>
  <c r="DI63" i="4"/>
  <c r="DI64" i="4"/>
  <c r="DI65" i="4"/>
  <c r="DI62" i="4"/>
  <c r="DH61" i="4"/>
  <c r="DH72" i="4"/>
  <c r="DI98" i="4"/>
  <c r="DI99" i="4"/>
  <c r="DK123" i="4"/>
  <c r="DL3" i="4"/>
  <c r="DK120" i="4"/>
  <c r="DK121" i="4" s="1"/>
  <c r="DK118" i="4"/>
  <c r="DK5" i="4"/>
  <c r="DK4" i="4"/>
  <c r="DH67" i="4"/>
  <c r="A102" i="5"/>
  <c r="G101" i="5"/>
  <c r="DN26" i="2" l="1"/>
  <c r="DN27" i="2"/>
  <c r="DN33" i="2"/>
  <c r="DN38" i="2"/>
  <c r="DN30" i="2"/>
  <c r="DN28" i="2"/>
  <c r="DN35" i="2"/>
  <c r="DN32" i="2"/>
  <c r="DN34" i="2"/>
  <c r="DN36" i="2"/>
  <c r="DN37" i="2"/>
  <c r="DN25" i="2"/>
  <c r="DN31" i="2"/>
  <c r="DN29" i="2"/>
  <c r="DN24" i="2"/>
  <c r="DF5" i="3"/>
  <c r="DK4" i="2" s="1"/>
  <c r="DK15" i="2" s="1"/>
  <c r="DE16" i="3"/>
  <c r="DI97" i="4"/>
  <c r="DJ17" i="2"/>
  <c r="DJ19" i="2" s="1"/>
  <c r="DH21" i="2"/>
  <c r="DH41" i="2" s="1"/>
  <c r="DH48" i="2" s="1"/>
  <c r="DH49" i="2" s="1"/>
  <c r="DI21" i="2"/>
  <c r="DI41" i="2" s="1"/>
  <c r="DI48" i="2" s="1"/>
  <c r="DI49" i="2" s="1"/>
  <c r="DI1" i="3"/>
  <c r="DH3" i="3"/>
  <c r="DK37" i="4"/>
  <c r="DK11" i="4"/>
  <c r="DK17" i="4"/>
  <c r="DK49" i="4"/>
  <c r="DK22" i="4"/>
  <c r="DK48" i="4"/>
  <c r="DK45" i="4"/>
  <c r="DK44" i="4"/>
  <c r="DK43" i="4"/>
  <c r="DK42" i="4"/>
  <c r="DK35" i="4"/>
  <c r="DK31" i="4"/>
  <c r="DK27" i="4"/>
  <c r="DK23" i="4"/>
  <c r="DK34" i="4"/>
  <c r="DK30" i="4"/>
  <c r="DK26" i="4"/>
  <c r="DK14" i="4"/>
  <c r="DK41" i="4"/>
  <c r="DK38" i="4"/>
  <c r="DK33" i="4"/>
  <c r="DK29" i="4"/>
  <c r="DK25" i="4"/>
  <c r="DK19" i="4"/>
  <c r="DK13" i="4"/>
  <c r="DK36" i="4"/>
  <c r="DK32" i="4"/>
  <c r="DK28" i="4"/>
  <c r="DK24" i="4"/>
  <c r="DK18" i="4"/>
  <c r="DK12" i="4"/>
  <c r="D54" i="5"/>
  <c r="F54" i="5" s="1"/>
  <c r="B55" i="5" s="1"/>
  <c r="DJ76" i="4"/>
  <c r="DJ80" i="4"/>
  <c r="DJ84" i="4"/>
  <c r="DJ88" i="4"/>
  <c r="DJ73" i="4"/>
  <c r="DJ77" i="4"/>
  <c r="DJ81" i="4"/>
  <c r="DJ85" i="4"/>
  <c r="DJ74" i="4"/>
  <c r="DJ78" i="4"/>
  <c r="DJ82" i="4"/>
  <c r="DJ86" i="4"/>
  <c r="DJ75" i="4"/>
  <c r="DJ79" i="4"/>
  <c r="DJ83" i="4"/>
  <c r="DJ87" i="4"/>
  <c r="G102" i="5"/>
  <c r="A103" i="5"/>
  <c r="DI61" i="4"/>
  <c r="DM39" i="2"/>
  <c r="DJ68" i="4"/>
  <c r="DJ69" i="4"/>
  <c r="DJ70" i="4"/>
  <c r="DI72" i="4"/>
  <c r="DJ64" i="4"/>
  <c r="DJ65" i="4"/>
  <c r="DJ62" i="4"/>
  <c r="DJ63" i="4"/>
  <c r="DR2" i="2"/>
  <c r="DN2" i="3"/>
  <c r="DL120" i="4"/>
  <c r="DL121" i="4" s="1"/>
  <c r="DL123" i="4"/>
  <c r="DL118" i="4"/>
  <c r="DM3" i="4"/>
  <c r="DL5" i="4"/>
  <c r="DL4" i="4"/>
  <c r="DJ98" i="4"/>
  <c r="DJ99" i="4"/>
  <c r="DO3" i="2"/>
  <c r="DP1" i="2"/>
  <c r="DO26" i="2" l="1"/>
  <c r="DO28" i="2"/>
  <c r="DO33" i="2"/>
  <c r="DO27" i="2"/>
  <c r="DO30" i="2"/>
  <c r="DO36" i="2"/>
  <c r="DO37" i="2"/>
  <c r="DO38" i="2"/>
  <c r="DO35" i="2"/>
  <c r="DO32" i="2"/>
  <c r="DO34" i="2"/>
  <c r="DO31" i="2"/>
  <c r="DO29" i="2"/>
  <c r="DO25" i="2"/>
  <c r="DO24" i="2"/>
  <c r="DF16" i="3"/>
  <c r="DG5" i="3"/>
  <c r="DL4" i="2" s="1"/>
  <c r="DJ67" i="4"/>
  <c r="DJ21" i="2"/>
  <c r="DJ41" i="2" s="1"/>
  <c r="DJ48" i="2" s="1"/>
  <c r="DJ49" i="2" s="1"/>
  <c r="DI3" i="3"/>
  <c r="DJ1" i="3"/>
  <c r="DO2" i="3"/>
  <c r="DS2" i="2"/>
  <c r="DN39" i="2"/>
  <c r="DJ72" i="4"/>
  <c r="DK69" i="4"/>
  <c r="DK70" i="4"/>
  <c r="DK68" i="4"/>
  <c r="DJ97" i="4"/>
  <c r="A104" i="5"/>
  <c r="G103" i="5"/>
  <c r="C55" i="5"/>
  <c r="DK98" i="4"/>
  <c r="DK99" i="4"/>
  <c r="DK65" i="4"/>
  <c r="DK62" i="4"/>
  <c r="DK63" i="4"/>
  <c r="DK64" i="4"/>
  <c r="DM123" i="4"/>
  <c r="DN3" i="4"/>
  <c r="DM118" i="4"/>
  <c r="DM120" i="4"/>
  <c r="DM121" i="4" s="1"/>
  <c r="DM4" i="4"/>
  <c r="DM5" i="4"/>
  <c r="DP3" i="2"/>
  <c r="DQ1" i="2"/>
  <c r="DL37" i="4"/>
  <c r="DL17" i="4"/>
  <c r="DL22" i="4"/>
  <c r="DL48" i="4"/>
  <c r="DL49" i="4"/>
  <c r="DL11" i="4"/>
  <c r="DL45" i="4"/>
  <c r="DL44" i="4"/>
  <c r="DL43" i="4"/>
  <c r="DL42" i="4"/>
  <c r="DL34" i="4"/>
  <c r="DL30" i="4"/>
  <c r="DL26" i="4"/>
  <c r="DL14" i="4"/>
  <c r="DL41" i="4"/>
  <c r="DL38" i="4"/>
  <c r="DL33" i="4"/>
  <c r="DL29" i="4"/>
  <c r="DL25" i="4"/>
  <c r="DL19" i="4"/>
  <c r="DL13" i="4"/>
  <c r="DL36" i="4"/>
  <c r="DL32" i="4"/>
  <c r="DL28" i="4"/>
  <c r="DL24" i="4"/>
  <c r="DL18" i="4"/>
  <c r="DL12" i="4"/>
  <c r="DL35" i="4"/>
  <c r="DL31" i="4"/>
  <c r="DL27" i="4"/>
  <c r="DL23" i="4"/>
  <c r="DJ61" i="4"/>
  <c r="E54" i="5"/>
  <c r="DK73" i="4"/>
  <c r="DK77" i="4"/>
  <c r="DK81" i="4"/>
  <c r="DK85" i="4"/>
  <c r="DK74" i="4"/>
  <c r="DK78" i="4"/>
  <c r="DK82" i="4"/>
  <c r="DK86" i="4"/>
  <c r="DK75" i="4"/>
  <c r="DK79" i="4"/>
  <c r="DK83" i="4"/>
  <c r="DK87" i="4"/>
  <c r="DK76" i="4"/>
  <c r="DK80" i="4"/>
  <c r="DK84" i="4"/>
  <c r="DK88" i="4"/>
  <c r="DP30" i="2" l="1"/>
  <c r="DP33" i="2"/>
  <c r="DP35" i="2"/>
  <c r="DP26" i="2"/>
  <c r="DP32" i="2"/>
  <c r="DP36" i="2"/>
  <c r="DP27" i="2"/>
  <c r="DP28" i="2"/>
  <c r="DP34" i="2"/>
  <c r="DP37" i="2"/>
  <c r="DP38" i="2"/>
  <c r="DP31" i="2"/>
  <c r="DP29" i="2"/>
  <c r="DP25" i="2"/>
  <c r="DP24" i="2"/>
  <c r="DI5" i="3"/>
  <c r="DN4" i="2" s="1"/>
  <c r="DL15" i="2"/>
  <c r="DL17" i="2" s="1"/>
  <c r="DL19" i="2" s="1"/>
  <c r="DH5" i="3"/>
  <c r="DM4" i="2" s="1"/>
  <c r="DM15" i="2" s="1"/>
  <c r="DG16" i="3"/>
  <c r="DK97" i="4"/>
  <c r="DO39" i="2"/>
  <c r="DJ3" i="3"/>
  <c r="DK1" i="3"/>
  <c r="DK17" i="2"/>
  <c r="DK19" i="2" s="1"/>
  <c r="DL62" i="4"/>
  <c r="DL63" i="4"/>
  <c r="DL64" i="4"/>
  <c r="DL65" i="4"/>
  <c r="DL70" i="4"/>
  <c r="DL68" i="4"/>
  <c r="DL69" i="4"/>
  <c r="DN118" i="4"/>
  <c r="DO3" i="4"/>
  <c r="DN120" i="4"/>
  <c r="DN121" i="4" s="1"/>
  <c r="DN123" i="4"/>
  <c r="DN5" i="4"/>
  <c r="DN4" i="4"/>
  <c r="DM37" i="4"/>
  <c r="DM17" i="4"/>
  <c r="DM22" i="4"/>
  <c r="DM48" i="4"/>
  <c r="DM11" i="4"/>
  <c r="DM45" i="4"/>
  <c r="DM44" i="4"/>
  <c r="DM43" i="4"/>
  <c r="DM42" i="4"/>
  <c r="DM49" i="4"/>
  <c r="DM41" i="4"/>
  <c r="DM38" i="4"/>
  <c r="DM33" i="4"/>
  <c r="DM29" i="4"/>
  <c r="DM25" i="4"/>
  <c r="DM19" i="4"/>
  <c r="DM13" i="4"/>
  <c r="DM36" i="4"/>
  <c r="DM32" i="4"/>
  <c r="DM28" i="4"/>
  <c r="DM24" i="4"/>
  <c r="DM18" i="4"/>
  <c r="DM12" i="4"/>
  <c r="DM35" i="4"/>
  <c r="DM31" i="4"/>
  <c r="DM27" i="4"/>
  <c r="DM23" i="4"/>
  <c r="DM34" i="4"/>
  <c r="DM30" i="4"/>
  <c r="DM26" i="4"/>
  <c r="DM14" i="4"/>
  <c r="DL99" i="4"/>
  <c r="DL98" i="4"/>
  <c r="DQ3" i="2"/>
  <c r="DR1" i="2"/>
  <c r="DK61" i="4"/>
  <c r="G104" i="5"/>
  <c r="A105" i="5"/>
  <c r="DK67" i="4"/>
  <c r="DK72" i="4"/>
  <c r="DL74" i="4"/>
  <c r="DL78" i="4"/>
  <c r="DL82" i="4"/>
  <c r="DL86" i="4"/>
  <c r="DL75" i="4"/>
  <c r="DL79" i="4"/>
  <c r="DL83" i="4"/>
  <c r="DL87" i="4"/>
  <c r="DL76" i="4"/>
  <c r="DL80" i="4"/>
  <c r="DL84" i="4"/>
  <c r="DL88" i="4"/>
  <c r="DL85" i="4"/>
  <c r="DL73" i="4"/>
  <c r="DL77" i="4"/>
  <c r="DL81" i="4"/>
  <c r="D55" i="5"/>
  <c r="F55" i="5" s="1"/>
  <c r="B56" i="5" s="1"/>
  <c r="DT2" i="2"/>
  <c r="DP2" i="3"/>
  <c r="DQ28" i="2" l="1"/>
  <c r="DQ37" i="2"/>
  <c r="DQ32" i="2"/>
  <c r="DQ33" i="2"/>
  <c r="DQ30" i="2"/>
  <c r="DQ26" i="2"/>
  <c r="DQ27" i="2"/>
  <c r="DQ34" i="2"/>
  <c r="DQ36" i="2"/>
  <c r="DQ38" i="2"/>
  <c r="DQ35" i="2"/>
  <c r="DQ31" i="2"/>
  <c r="DQ29" i="2"/>
  <c r="DQ25" i="2"/>
  <c r="DQ24" i="2"/>
  <c r="DJ5" i="3"/>
  <c r="DO4" i="2" s="1"/>
  <c r="DN15" i="2"/>
  <c r="DH16" i="3"/>
  <c r="DI16" i="3"/>
  <c r="DL97" i="4"/>
  <c r="DM17" i="2"/>
  <c r="DM19" i="2" s="1"/>
  <c r="DP39" i="2"/>
  <c r="DK21" i="2"/>
  <c r="DK41" i="2" s="1"/>
  <c r="DK48" i="2" s="1"/>
  <c r="DK49" i="2" s="1"/>
  <c r="DL21" i="2"/>
  <c r="DL41" i="2" s="1"/>
  <c r="DL48" i="2" s="1"/>
  <c r="DL49" i="2" s="1"/>
  <c r="DL1" i="3"/>
  <c r="DK3" i="3"/>
  <c r="C56" i="5"/>
  <c r="DM75" i="4"/>
  <c r="DM79" i="4"/>
  <c r="DM83" i="4"/>
  <c r="DM87" i="4"/>
  <c r="DM76" i="4"/>
  <c r="DM80" i="4"/>
  <c r="DM84" i="4"/>
  <c r="DM88" i="4"/>
  <c r="DM73" i="4"/>
  <c r="DM77" i="4"/>
  <c r="DM81" i="4"/>
  <c r="DM85" i="4"/>
  <c r="DM74" i="4"/>
  <c r="DM78" i="4"/>
  <c r="DM82" i="4"/>
  <c r="DM86" i="4"/>
  <c r="E55" i="5"/>
  <c r="DM68" i="4"/>
  <c r="DM69" i="4"/>
  <c r="DM70" i="4"/>
  <c r="DN37" i="4"/>
  <c r="DN22" i="4"/>
  <c r="DN48" i="4"/>
  <c r="DN11" i="4"/>
  <c r="DN17" i="4"/>
  <c r="DN45" i="4"/>
  <c r="DN44" i="4"/>
  <c r="DN43" i="4"/>
  <c r="DN42" i="4"/>
  <c r="DN49" i="4"/>
  <c r="DN36" i="4"/>
  <c r="DN32" i="4"/>
  <c r="DN28" i="4"/>
  <c r="DN24" i="4"/>
  <c r="DN18" i="4"/>
  <c r="DN12" i="4"/>
  <c r="DN35" i="4"/>
  <c r="DN31" i="4"/>
  <c r="DN27" i="4"/>
  <c r="DN23" i="4"/>
  <c r="DN34" i="4"/>
  <c r="DN30" i="4"/>
  <c r="DN26" i="4"/>
  <c r="DN14" i="4"/>
  <c r="DN41" i="4"/>
  <c r="DN38" i="4"/>
  <c r="DN33" i="4"/>
  <c r="DN29" i="4"/>
  <c r="DN25" i="4"/>
  <c r="DN19" i="4"/>
  <c r="DN13" i="4"/>
  <c r="DQ2" i="3"/>
  <c r="DU2" i="2"/>
  <c r="A106" i="5"/>
  <c r="G105" i="5"/>
  <c r="DR3" i="2"/>
  <c r="DS1" i="2"/>
  <c r="DM63" i="4"/>
  <c r="DM64" i="4"/>
  <c r="DM65" i="4"/>
  <c r="DM62" i="4"/>
  <c r="DM61" i="4" s="1"/>
  <c r="DL67" i="4"/>
  <c r="DL72" i="4"/>
  <c r="DM98" i="4"/>
  <c r="DM97" i="4" s="1"/>
  <c r="DM99" i="4"/>
  <c r="DO123" i="4"/>
  <c r="DP3" i="4"/>
  <c r="DO120" i="4"/>
  <c r="DO121" i="4" s="1"/>
  <c r="DO118" i="4"/>
  <c r="DO5" i="4"/>
  <c r="DO4" i="4"/>
  <c r="DL61" i="4"/>
  <c r="DR27" i="2" l="1"/>
  <c r="DR30" i="2"/>
  <c r="DR28" i="2"/>
  <c r="DR35" i="2"/>
  <c r="DR32" i="2"/>
  <c r="DR33" i="2"/>
  <c r="DR26" i="2"/>
  <c r="DR34" i="2"/>
  <c r="DR36" i="2"/>
  <c r="DR37" i="2"/>
  <c r="DR38" i="2"/>
  <c r="DR31" i="2"/>
  <c r="DR29" i="2"/>
  <c r="DR25" i="2"/>
  <c r="DR24" i="2"/>
  <c r="DO15" i="2"/>
  <c r="DJ16" i="3"/>
  <c r="DM21" i="2"/>
  <c r="DM41" i="2" s="1"/>
  <c r="DM48" i="2" s="1"/>
  <c r="DM49" i="2" s="1"/>
  <c r="DM1" i="3"/>
  <c r="DL3" i="3"/>
  <c r="DS3" i="2"/>
  <c r="DT1" i="2"/>
  <c r="G106" i="5"/>
  <c r="A107" i="5"/>
  <c r="DV2" i="2"/>
  <c r="DR2" i="3"/>
  <c r="DN64" i="4"/>
  <c r="DN65" i="4"/>
  <c r="DN62" i="4"/>
  <c r="DN63" i="4"/>
  <c r="DM72" i="4"/>
  <c r="DO37" i="4"/>
  <c r="DO11" i="4"/>
  <c r="DO17" i="4"/>
  <c r="DO22" i="4"/>
  <c r="DO48" i="4"/>
  <c r="DO49" i="4"/>
  <c r="DO45" i="4"/>
  <c r="DO44" i="4"/>
  <c r="DO43" i="4"/>
  <c r="DO42" i="4"/>
  <c r="DO35" i="4"/>
  <c r="DO31" i="4"/>
  <c r="DO27" i="4"/>
  <c r="DO23" i="4"/>
  <c r="DO34" i="4"/>
  <c r="DO30" i="4"/>
  <c r="DO26" i="4"/>
  <c r="DO14" i="4"/>
  <c r="DO41" i="4"/>
  <c r="DO38" i="4"/>
  <c r="DO33" i="4"/>
  <c r="DO29" i="4"/>
  <c r="DO25" i="4"/>
  <c r="DO19" i="4"/>
  <c r="DO13" i="4"/>
  <c r="DO36" i="4"/>
  <c r="DO32" i="4"/>
  <c r="DO28" i="4"/>
  <c r="DO24" i="4"/>
  <c r="DO18" i="4"/>
  <c r="DO12" i="4"/>
  <c r="DN98" i="4"/>
  <c r="DN99" i="4"/>
  <c r="DN76" i="4"/>
  <c r="DN80" i="4"/>
  <c r="DN84" i="4"/>
  <c r="DN88" i="4"/>
  <c r="DN73" i="4"/>
  <c r="DN77" i="4"/>
  <c r="DN81" i="4"/>
  <c r="DN85" i="4"/>
  <c r="DN74" i="4"/>
  <c r="DN78" i="4"/>
  <c r="DN82" i="4"/>
  <c r="DN86" i="4"/>
  <c r="DN83" i="4"/>
  <c r="DN87" i="4"/>
  <c r="DN75" i="4"/>
  <c r="DN79" i="4"/>
  <c r="DM67" i="4"/>
  <c r="DP120" i="4"/>
  <c r="DP121" i="4" s="1"/>
  <c r="DP123" i="4"/>
  <c r="DP118" i="4"/>
  <c r="DQ3" i="4"/>
  <c r="DP5" i="4"/>
  <c r="DP4" i="4"/>
  <c r="DQ39" i="2"/>
  <c r="DN68" i="4"/>
  <c r="DN69" i="4"/>
  <c r="DN70" i="4"/>
  <c r="D56" i="5"/>
  <c r="F56" i="5" s="1"/>
  <c r="B57" i="5" s="1"/>
  <c r="DS32" i="2" l="1"/>
  <c r="DS34" i="2"/>
  <c r="DS36" i="2"/>
  <c r="DS26" i="2"/>
  <c r="DS28" i="2"/>
  <c r="DS27" i="2"/>
  <c r="DS30" i="2"/>
  <c r="DS33" i="2"/>
  <c r="DS37" i="2"/>
  <c r="DS35" i="2"/>
  <c r="DS38" i="2"/>
  <c r="DS31" i="2"/>
  <c r="DS29" i="2"/>
  <c r="DS25" i="2"/>
  <c r="DS24" i="2"/>
  <c r="DK5" i="3"/>
  <c r="DP4" i="2" s="1"/>
  <c r="DP15" i="2" s="1"/>
  <c r="DO17" i="2"/>
  <c r="DO19" i="2" s="1"/>
  <c r="DM3" i="3"/>
  <c r="DN1" i="3"/>
  <c r="DN17" i="2"/>
  <c r="DN19" i="2" s="1"/>
  <c r="DO69" i="4"/>
  <c r="DO70" i="4"/>
  <c r="DO68" i="4"/>
  <c r="DS2" i="3"/>
  <c r="DW2" i="2"/>
  <c r="DP37" i="4"/>
  <c r="DP17" i="4"/>
  <c r="DP22" i="4"/>
  <c r="DP48" i="4"/>
  <c r="DP11" i="4"/>
  <c r="DP49" i="4"/>
  <c r="DP45" i="4"/>
  <c r="DP44" i="4"/>
  <c r="DP43" i="4"/>
  <c r="DP42" i="4"/>
  <c r="DP34" i="4"/>
  <c r="DP30" i="4"/>
  <c r="DP26" i="4"/>
  <c r="DP14" i="4"/>
  <c r="DP41" i="4"/>
  <c r="DP38" i="4"/>
  <c r="DP33" i="4"/>
  <c r="DP29" i="4"/>
  <c r="DP25" i="4"/>
  <c r="DP19" i="4"/>
  <c r="DP13" i="4"/>
  <c r="DP36" i="4"/>
  <c r="DP32" i="4"/>
  <c r="DP28" i="4"/>
  <c r="DP24" i="4"/>
  <c r="DP18" i="4"/>
  <c r="DP12" i="4"/>
  <c r="DP35" i="4"/>
  <c r="DP31" i="4"/>
  <c r="DP27" i="4"/>
  <c r="DP23" i="4"/>
  <c r="DR39" i="2"/>
  <c r="DO65" i="4"/>
  <c r="DO62" i="4"/>
  <c r="DO63" i="4"/>
  <c r="DO64" i="4"/>
  <c r="DN61" i="4"/>
  <c r="DT3" i="2"/>
  <c r="DU1" i="2"/>
  <c r="DN67" i="4"/>
  <c r="DN97" i="4"/>
  <c r="DO98" i="4"/>
  <c r="DO99" i="4"/>
  <c r="C57" i="5"/>
  <c r="E56" i="5"/>
  <c r="DQ123" i="4"/>
  <c r="DR3" i="4"/>
  <c r="DQ118" i="4"/>
  <c r="DQ120" i="4"/>
  <c r="DQ121" i="4" s="1"/>
  <c r="DQ4" i="4"/>
  <c r="DQ5" i="4"/>
  <c r="DN72" i="4"/>
  <c r="DO73" i="4"/>
  <c r="DO77" i="4"/>
  <c r="DO81" i="4"/>
  <c r="DO85" i="4"/>
  <c r="DO74" i="4"/>
  <c r="DO78" i="4"/>
  <c r="DO82" i="4"/>
  <c r="DO86" i="4"/>
  <c r="DO75" i="4"/>
  <c r="DO79" i="4"/>
  <c r="DO83" i="4"/>
  <c r="DO87" i="4"/>
  <c r="DO84" i="4"/>
  <c r="DO88" i="4"/>
  <c r="DO76" i="4"/>
  <c r="DO80" i="4"/>
  <c r="A108" i="5"/>
  <c r="G107" i="5"/>
  <c r="DT27" i="2" l="1"/>
  <c r="DT34" i="2"/>
  <c r="DT38" i="2"/>
  <c r="DT26" i="2"/>
  <c r="DT28" i="2"/>
  <c r="DT32" i="2"/>
  <c r="DT35" i="2"/>
  <c r="DT30" i="2"/>
  <c r="DT33" i="2"/>
  <c r="DT36" i="2"/>
  <c r="DT37" i="2"/>
  <c r="DT25" i="2"/>
  <c r="DT31" i="2"/>
  <c r="DT29" i="2"/>
  <c r="DT24" i="2"/>
  <c r="DK16" i="3"/>
  <c r="DL5" i="3"/>
  <c r="DQ4" i="2" s="1"/>
  <c r="DO72" i="4"/>
  <c r="DO21" i="2"/>
  <c r="DO41" i="2" s="1"/>
  <c r="DO48" i="2" s="1"/>
  <c r="DO49" i="2" s="1"/>
  <c r="DP17" i="2"/>
  <c r="DP19" i="2" s="1"/>
  <c r="DP21" i="2" s="1"/>
  <c r="DP41" i="2" s="1"/>
  <c r="DP48" i="2" s="1"/>
  <c r="DP49" i="2" s="1"/>
  <c r="DN21" i="2"/>
  <c r="DN41" i="2" s="1"/>
  <c r="DN48" i="2" s="1"/>
  <c r="DN49" i="2" s="1"/>
  <c r="DO1" i="3"/>
  <c r="DN3" i="3"/>
  <c r="DR118" i="4"/>
  <c r="DS3" i="4"/>
  <c r="DR120" i="4"/>
  <c r="DR121" i="4" s="1"/>
  <c r="DR123" i="4"/>
  <c r="DR5" i="4"/>
  <c r="DR4" i="4"/>
  <c r="DP99" i="4"/>
  <c r="DP98" i="4"/>
  <c r="G108" i="5"/>
  <c r="A109" i="5"/>
  <c r="DQ37" i="4"/>
  <c r="DQ17" i="4"/>
  <c r="DQ22" i="4"/>
  <c r="DQ48" i="4"/>
  <c r="DQ11" i="4"/>
  <c r="DQ45" i="4"/>
  <c r="DQ44" i="4"/>
  <c r="DQ43" i="4"/>
  <c r="DQ42" i="4"/>
  <c r="DQ49" i="4"/>
  <c r="DQ41" i="4"/>
  <c r="DQ38" i="4"/>
  <c r="DQ33" i="4"/>
  <c r="DQ29" i="4"/>
  <c r="DQ25" i="4"/>
  <c r="DQ19" i="4"/>
  <c r="DQ13" i="4"/>
  <c r="DQ36" i="4"/>
  <c r="DQ32" i="4"/>
  <c r="DQ28" i="4"/>
  <c r="DQ24" i="4"/>
  <c r="DQ18" i="4"/>
  <c r="DQ12" i="4"/>
  <c r="DQ35" i="4"/>
  <c r="DQ31" i="4"/>
  <c r="DQ27" i="4"/>
  <c r="DQ23" i="4"/>
  <c r="DQ34" i="4"/>
  <c r="DQ30" i="4"/>
  <c r="DQ26" i="4"/>
  <c r="DQ14" i="4"/>
  <c r="DO97" i="4"/>
  <c r="DU3" i="2"/>
  <c r="DV1" i="2"/>
  <c r="DP74" i="4"/>
  <c r="DP78" i="4"/>
  <c r="DP82" i="4"/>
  <c r="DP86" i="4"/>
  <c r="DP75" i="4"/>
  <c r="DP79" i="4"/>
  <c r="DP83" i="4"/>
  <c r="DP87" i="4"/>
  <c r="DP76" i="4"/>
  <c r="DP80" i="4"/>
  <c r="DP84" i="4"/>
  <c r="DP88" i="4"/>
  <c r="DP77" i="4"/>
  <c r="DP81" i="4"/>
  <c r="DP85" i="4"/>
  <c r="DP73" i="4"/>
  <c r="DX2" i="2"/>
  <c r="DT2" i="3"/>
  <c r="D57" i="5"/>
  <c r="F57" i="5" s="1"/>
  <c r="B58" i="5" s="1"/>
  <c r="DO61" i="4"/>
  <c r="DP70" i="4"/>
  <c r="DP68" i="4"/>
  <c r="DP69" i="4"/>
  <c r="DO67" i="4"/>
  <c r="DS39" i="2"/>
  <c r="DP62" i="4"/>
  <c r="DP63" i="4"/>
  <c r="DP64" i="4"/>
  <c r="DP65" i="4"/>
  <c r="DU26" i="2" l="1"/>
  <c r="DU28" i="2"/>
  <c r="DU27" i="2"/>
  <c r="DU30" i="2"/>
  <c r="DU33" i="2"/>
  <c r="DU32" i="2"/>
  <c r="DU38" i="2"/>
  <c r="DU35" i="2"/>
  <c r="DU34" i="2"/>
  <c r="DU36" i="2"/>
  <c r="DU37" i="2"/>
  <c r="DU31" i="2"/>
  <c r="DU29" i="2"/>
  <c r="DU25" i="2"/>
  <c r="DU24" i="2"/>
  <c r="DQ15" i="2"/>
  <c r="DM5" i="3"/>
  <c r="DR4" i="2" s="1"/>
  <c r="DQ17" i="2"/>
  <c r="DQ19" i="2" s="1"/>
  <c r="DL16" i="3"/>
  <c r="DP97" i="4"/>
  <c r="DP72" i="4"/>
  <c r="DP61" i="4"/>
  <c r="DO3" i="3"/>
  <c r="DP1" i="3"/>
  <c r="E57" i="5"/>
  <c r="DV3" i="2"/>
  <c r="DW1" i="2"/>
  <c r="DQ68" i="4"/>
  <c r="DQ69" i="4"/>
  <c r="DQ70" i="4"/>
  <c r="DS123" i="4"/>
  <c r="DT3" i="4"/>
  <c r="DS120" i="4"/>
  <c r="DS121" i="4" s="1"/>
  <c r="DS118" i="4"/>
  <c r="DS5" i="4"/>
  <c r="DS4" i="4"/>
  <c r="DQ63" i="4"/>
  <c r="DQ64" i="4"/>
  <c r="DQ65" i="4"/>
  <c r="DQ62" i="4"/>
  <c r="DT39" i="2"/>
  <c r="DU2" i="3"/>
  <c r="DY2" i="2"/>
  <c r="DQ98" i="4"/>
  <c r="DQ99" i="4"/>
  <c r="DR37" i="4"/>
  <c r="DR22" i="4"/>
  <c r="DR48" i="4"/>
  <c r="DR11" i="4"/>
  <c r="DR17" i="4"/>
  <c r="DR45" i="4"/>
  <c r="DR44" i="4"/>
  <c r="DR43" i="4"/>
  <c r="DR42" i="4"/>
  <c r="DR49" i="4"/>
  <c r="DR36" i="4"/>
  <c r="DR32" i="4"/>
  <c r="DR28" i="4"/>
  <c r="DR24" i="4"/>
  <c r="DR18" i="4"/>
  <c r="DR12" i="4"/>
  <c r="DR35" i="4"/>
  <c r="DR31" i="4"/>
  <c r="DR27" i="4"/>
  <c r="DR23" i="4"/>
  <c r="DR34" i="4"/>
  <c r="DR30" i="4"/>
  <c r="DR26" i="4"/>
  <c r="DR14" i="4"/>
  <c r="DR41" i="4"/>
  <c r="DR38" i="4"/>
  <c r="DR33" i="4"/>
  <c r="DR29" i="4"/>
  <c r="DR25" i="4"/>
  <c r="DR19" i="4"/>
  <c r="DR13" i="4"/>
  <c r="DP67" i="4"/>
  <c r="C58" i="5"/>
  <c r="DQ75" i="4"/>
  <c r="DQ79" i="4"/>
  <c r="DQ83" i="4"/>
  <c r="DQ87" i="4"/>
  <c r="DQ76" i="4"/>
  <c r="DQ80" i="4"/>
  <c r="DQ84" i="4"/>
  <c r="DQ88" i="4"/>
  <c r="DQ73" i="4"/>
  <c r="DQ77" i="4"/>
  <c r="DQ81" i="4"/>
  <c r="DQ85" i="4"/>
  <c r="DQ82" i="4"/>
  <c r="DQ86" i="4"/>
  <c r="DQ74" i="4"/>
  <c r="DQ78" i="4"/>
  <c r="A110" i="5"/>
  <c r="G109" i="5"/>
  <c r="DV26" i="2" l="1"/>
  <c r="DV33" i="2"/>
  <c r="DV35" i="2"/>
  <c r="DV27" i="2"/>
  <c r="DV30" i="2"/>
  <c r="DV28" i="2"/>
  <c r="DV37" i="2"/>
  <c r="DV32" i="2"/>
  <c r="DV38" i="2"/>
  <c r="DV34" i="2"/>
  <c r="DV36" i="2"/>
  <c r="DV29" i="2"/>
  <c r="DV25" i="2"/>
  <c r="DV31" i="2"/>
  <c r="DV24" i="2"/>
  <c r="DR15" i="2"/>
  <c r="DR17" i="2" s="1"/>
  <c r="DR19" i="2" s="1"/>
  <c r="DN5" i="3"/>
  <c r="DS4" i="2" s="1"/>
  <c r="DS15" i="2" s="1"/>
  <c r="DM16" i="3"/>
  <c r="DQ97" i="4"/>
  <c r="DQ72" i="4"/>
  <c r="DQ21" i="2"/>
  <c r="DQ41" i="2" s="1"/>
  <c r="DQ48" i="2" s="1"/>
  <c r="DQ49" i="2" s="1"/>
  <c r="DP3" i="3"/>
  <c r="DQ1" i="3"/>
  <c r="DR98" i="4"/>
  <c r="DR99" i="4"/>
  <c r="DR76" i="4"/>
  <c r="DR80" i="4"/>
  <c r="DR84" i="4"/>
  <c r="DR88" i="4"/>
  <c r="DR73" i="4"/>
  <c r="DR77" i="4"/>
  <c r="DR81" i="4"/>
  <c r="DR85" i="4"/>
  <c r="DR74" i="4"/>
  <c r="DR78" i="4"/>
  <c r="DR82" i="4"/>
  <c r="DR86" i="4"/>
  <c r="DR75" i="4"/>
  <c r="DR79" i="4"/>
  <c r="DR83" i="4"/>
  <c r="DR87" i="4"/>
  <c r="G110" i="5"/>
  <c r="A111" i="5"/>
  <c r="D58" i="5"/>
  <c r="F58" i="5" s="1"/>
  <c r="DR68" i="4"/>
  <c r="DR69" i="4"/>
  <c r="DR70" i="4"/>
  <c r="DZ2" i="2"/>
  <c r="DV2" i="3"/>
  <c r="DQ61" i="4"/>
  <c r="DU39" i="2"/>
  <c r="DT120" i="4"/>
  <c r="DT121" i="4" s="1"/>
  <c r="DT123" i="4"/>
  <c r="DT118" i="4"/>
  <c r="DU3" i="4"/>
  <c r="DT5" i="4"/>
  <c r="DT4" i="4"/>
  <c r="DQ67" i="4"/>
  <c r="DR64" i="4"/>
  <c r="DR65" i="4"/>
  <c r="DR62" i="4"/>
  <c r="DR63" i="4"/>
  <c r="DS37" i="4"/>
  <c r="DS11" i="4"/>
  <c r="DS17" i="4"/>
  <c r="DS22" i="4"/>
  <c r="DS48" i="4"/>
  <c r="DS49" i="4"/>
  <c r="DS45" i="4"/>
  <c r="DS44" i="4"/>
  <c r="DS43" i="4"/>
  <c r="DS42" i="4"/>
  <c r="DS35" i="4"/>
  <c r="DS31" i="4"/>
  <c r="DS27" i="4"/>
  <c r="DS23" i="4"/>
  <c r="DS34" i="4"/>
  <c r="DS30" i="4"/>
  <c r="DS26" i="4"/>
  <c r="DS14" i="4"/>
  <c r="DS41" i="4"/>
  <c r="DS38" i="4"/>
  <c r="DS33" i="4"/>
  <c r="DS29" i="4"/>
  <c r="DS25" i="4"/>
  <c r="DS19" i="4"/>
  <c r="DS13" i="4"/>
  <c r="DS36" i="4"/>
  <c r="DS32" i="4"/>
  <c r="DS28" i="4"/>
  <c r="DS24" i="4"/>
  <c r="DS18" i="4"/>
  <c r="DS12" i="4"/>
  <c r="DW3" i="2"/>
  <c r="DX1" i="2"/>
  <c r="DW30" i="2" l="1"/>
  <c r="DW26" i="2"/>
  <c r="DW32" i="2"/>
  <c r="DW36" i="2"/>
  <c r="DW37" i="2"/>
  <c r="DW27" i="2"/>
  <c r="DW33" i="2"/>
  <c r="DW28" i="2"/>
  <c r="DW38" i="2"/>
  <c r="DW35" i="2"/>
  <c r="DW34" i="2"/>
  <c r="DW25" i="2"/>
  <c r="DW29" i="2"/>
  <c r="DW31" i="2"/>
  <c r="DW24" i="2"/>
  <c r="DN16" i="3"/>
  <c r="DO5" i="3"/>
  <c r="DT4" i="2" s="1"/>
  <c r="DT15" i="2" s="1"/>
  <c r="DR97" i="4"/>
  <c r="DS17" i="2"/>
  <c r="DS19" i="2" s="1"/>
  <c r="DR21" i="2"/>
  <c r="DR41" i="2" s="1"/>
  <c r="DR48" i="2" s="1"/>
  <c r="DR49" i="2" s="1"/>
  <c r="DV39" i="2"/>
  <c r="DR1" i="3"/>
  <c r="DQ3" i="3"/>
  <c r="E58" i="5"/>
  <c r="DR72" i="4"/>
  <c r="DS69" i="4"/>
  <c r="DS70" i="4"/>
  <c r="DS68" i="4"/>
  <c r="DS67" i="4" s="1"/>
  <c r="DR61" i="4"/>
  <c r="DT37" i="4"/>
  <c r="DT17" i="4"/>
  <c r="DT22" i="4"/>
  <c r="DT48" i="4"/>
  <c r="DT11" i="4"/>
  <c r="DT49" i="4"/>
  <c r="DT45" i="4"/>
  <c r="DT44" i="4"/>
  <c r="DT43" i="4"/>
  <c r="DT42" i="4"/>
  <c r="DT34" i="4"/>
  <c r="DT30" i="4"/>
  <c r="DT26" i="4"/>
  <c r="DT14" i="4"/>
  <c r="DT41" i="4"/>
  <c r="DT38" i="4"/>
  <c r="DT33" i="4"/>
  <c r="DT29" i="4"/>
  <c r="DT25" i="4"/>
  <c r="DT19" i="4"/>
  <c r="DT13" i="4"/>
  <c r="DT36" i="4"/>
  <c r="DT32" i="4"/>
  <c r="DT28" i="4"/>
  <c r="DT24" i="4"/>
  <c r="DT18" i="4"/>
  <c r="DT12" i="4"/>
  <c r="DT35" i="4"/>
  <c r="DT31" i="4"/>
  <c r="DT27" i="4"/>
  <c r="DT23" i="4"/>
  <c r="DW2" i="3"/>
  <c r="EA2" i="2"/>
  <c r="DR67" i="4"/>
  <c r="A112" i="5"/>
  <c r="G111" i="5"/>
  <c r="DS73" i="4"/>
  <c r="DS77" i="4"/>
  <c r="DS81" i="4"/>
  <c r="DS85" i="4"/>
  <c r="DS74" i="4"/>
  <c r="DS78" i="4"/>
  <c r="DS82" i="4"/>
  <c r="DS86" i="4"/>
  <c r="DS75" i="4"/>
  <c r="DS79" i="4"/>
  <c r="DS83" i="4"/>
  <c r="DS87" i="4"/>
  <c r="DS76" i="4"/>
  <c r="DS80" i="4"/>
  <c r="DS84" i="4"/>
  <c r="DS88" i="4"/>
  <c r="DS65" i="4"/>
  <c r="DS62" i="4"/>
  <c r="DS63" i="4"/>
  <c r="DS64" i="4"/>
  <c r="B59" i="5"/>
  <c r="S25" i="1"/>
  <c r="DX3" i="2"/>
  <c r="DY1" i="2"/>
  <c r="DS98" i="4"/>
  <c r="DS99" i="4"/>
  <c r="DU123" i="4"/>
  <c r="DV3" i="4"/>
  <c r="DU118" i="4"/>
  <c r="DU120" i="4"/>
  <c r="DU121" i="4" s="1"/>
  <c r="DU5" i="4"/>
  <c r="DU4" i="4"/>
  <c r="DX27" i="2" l="1"/>
  <c r="DX30" i="2"/>
  <c r="DX32" i="2"/>
  <c r="DX26" i="2"/>
  <c r="DX33" i="2"/>
  <c r="DX28" i="2"/>
  <c r="DX34" i="2"/>
  <c r="DX36" i="2"/>
  <c r="DX37" i="2"/>
  <c r="DX35" i="2"/>
  <c r="DX38" i="2"/>
  <c r="DX29" i="2"/>
  <c r="DX25" i="2"/>
  <c r="DX31" i="2"/>
  <c r="DX24" i="2"/>
  <c r="DP5" i="3"/>
  <c r="DU4" i="2" s="1"/>
  <c r="DT17" i="2"/>
  <c r="DT19" i="2" s="1"/>
  <c r="DT21" i="2" s="1"/>
  <c r="DT41" i="2" s="1"/>
  <c r="DT48" i="2" s="1"/>
  <c r="DT49" i="2" s="1"/>
  <c r="DQ5" i="3"/>
  <c r="DV4" i="2" s="1"/>
  <c r="DO16" i="3"/>
  <c r="DS61" i="4"/>
  <c r="DS21" i="2"/>
  <c r="DS41" i="2" s="1"/>
  <c r="DS48" i="2" s="1"/>
  <c r="DS49" i="2" s="1"/>
  <c r="DW39" i="2"/>
  <c r="DR3" i="3"/>
  <c r="DS1" i="3"/>
  <c r="G112" i="5"/>
  <c r="A113" i="5"/>
  <c r="DT74" i="4"/>
  <c r="DT78" i="4"/>
  <c r="DT82" i="4"/>
  <c r="DT86" i="4"/>
  <c r="DT75" i="4"/>
  <c r="DT79" i="4"/>
  <c r="DT83" i="4"/>
  <c r="DT87" i="4"/>
  <c r="DT76" i="4"/>
  <c r="DT80" i="4"/>
  <c r="DT84" i="4"/>
  <c r="DT88" i="4"/>
  <c r="DT73" i="4"/>
  <c r="DT77" i="4"/>
  <c r="DT81" i="4"/>
  <c r="DT85" i="4"/>
  <c r="DS97" i="4"/>
  <c r="C59" i="5"/>
  <c r="DT70" i="4"/>
  <c r="DT68" i="4"/>
  <c r="DT69" i="4"/>
  <c r="DV118" i="4"/>
  <c r="DW3" i="4"/>
  <c r="DV120" i="4"/>
  <c r="DV121" i="4" s="1"/>
  <c r="DV123" i="4"/>
  <c r="DV5" i="4"/>
  <c r="DV4" i="4"/>
  <c r="DY3" i="2"/>
  <c r="DZ1" i="2"/>
  <c r="DT62" i="4"/>
  <c r="DT63" i="4"/>
  <c r="DT64" i="4"/>
  <c r="DT65" i="4"/>
  <c r="DU37" i="4"/>
  <c r="DU17" i="4"/>
  <c r="DU22" i="4"/>
  <c r="DU48" i="4"/>
  <c r="DU11" i="4"/>
  <c r="DU45" i="4"/>
  <c r="DU44" i="4"/>
  <c r="DU43" i="4"/>
  <c r="DU42" i="4"/>
  <c r="DU49" i="4"/>
  <c r="DU41" i="4"/>
  <c r="DU38" i="4"/>
  <c r="DU33" i="4"/>
  <c r="DU29" i="4"/>
  <c r="DU25" i="4"/>
  <c r="DU19" i="4"/>
  <c r="DU13" i="4"/>
  <c r="DU36" i="4"/>
  <c r="DU32" i="4"/>
  <c r="DU28" i="4"/>
  <c r="DU24" i="4"/>
  <c r="DU18" i="4"/>
  <c r="DU12" i="4"/>
  <c r="DU35" i="4"/>
  <c r="DU31" i="4"/>
  <c r="DU27" i="4"/>
  <c r="DU23" i="4"/>
  <c r="DU34" i="4"/>
  <c r="DU30" i="4"/>
  <c r="DU26" i="4"/>
  <c r="DU14" i="4"/>
  <c r="DS72" i="4"/>
  <c r="EB2" i="2"/>
  <c r="DX2" i="3"/>
  <c r="DT99" i="4"/>
  <c r="DT98" i="4"/>
  <c r="DY28" i="2" l="1"/>
  <c r="DY32" i="2"/>
  <c r="DY34" i="2"/>
  <c r="DY36" i="2"/>
  <c r="DY35" i="2"/>
  <c r="DY27" i="2"/>
  <c r="DY30" i="2"/>
  <c r="DY26" i="2"/>
  <c r="DY33" i="2"/>
  <c r="DY37" i="2"/>
  <c r="DY38" i="2"/>
  <c r="DY29" i="2"/>
  <c r="DY25" i="2"/>
  <c r="DY31" i="2"/>
  <c r="DY24" i="2"/>
  <c r="DU15" i="2"/>
  <c r="DU17" i="2" s="1"/>
  <c r="DU19" i="2" s="1"/>
  <c r="DV15" i="2"/>
  <c r="DQ16" i="3"/>
  <c r="DP16" i="3"/>
  <c r="DT72" i="4"/>
  <c r="DT67" i="4"/>
  <c r="DT1" i="3"/>
  <c r="DS3" i="3"/>
  <c r="DU75" i="4"/>
  <c r="DU79" i="4"/>
  <c r="DU83" i="4"/>
  <c r="DU87" i="4"/>
  <c r="DU76" i="4"/>
  <c r="DU80" i="4"/>
  <c r="DU84" i="4"/>
  <c r="DU88" i="4"/>
  <c r="DU73" i="4"/>
  <c r="DU77" i="4"/>
  <c r="DU81" i="4"/>
  <c r="DU85" i="4"/>
  <c r="DU74" i="4"/>
  <c r="DU78" i="4"/>
  <c r="DU82" i="4"/>
  <c r="DU86" i="4"/>
  <c r="DU68" i="4"/>
  <c r="DU69" i="4"/>
  <c r="DU70" i="4"/>
  <c r="DW123" i="4"/>
  <c r="DX3" i="4"/>
  <c r="DW120" i="4"/>
  <c r="DW121" i="4" s="1"/>
  <c r="DW118" i="4"/>
  <c r="DW5" i="4"/>
  <c r="DW4" i="4"/>
  <c r="D59" i="5"/>
  <c r="F59" i="5" s="1"/>
  <c r="B60" i="5" s="1"/>
  <c r="DU63" i="4"/>
  <c r="DU64" i="4"/>
  <c r="DU65" i="4"/>
  <c r="DU62" i="4"/>
  <c r="DU61" i="4" s="1"/>
  <c r="DT61" i="4"/>
  <c r="A114" i="5"/>
  <c r="G113" i="5"/>
  <c r="DY2" i="3"/>
  <c r="EC2" i="2"/>
  <c r="DT97" i="4"/>
  <c r="DX39" i="2"/>
  <c r="DU98" i="4"/>
  <c r="DU99" i="4"/>
  <c r="DZ3" i="2"/>
  <c r="EA1" i="2"/>
  <c r="DV37" i="4"/>
  <c r="DV22" i="4"/>
  <c r="DV48" i="4"/>
  <c r="DV11" i="4"/>
  <c r="DV17" i="4"/>
  <c r="DV45" i="4"/>
  <c r="DV44" i="4"/>
  <c r="DV43" i="4"/>
  <c r="DV42" i="4"/>
  <c r="DV49" i="4"/>
  <c r="DV36" i="4"/>
  <c r="DV32" i="4"/>
  <c r="DV28" i="4"/>
  <c r="DV24" i="4"/>
  <c r="DV18" i="4"/>
  <c r="DV12" i="4"/>
  <c r="DV35" i="4"/>
  <c r="DV31" i="4"/>
  <c r="DV27" i="4"/>
  <c r="DV23" i="4"/>
  <c r="DV34" i="4"/>
  <c r="DV30" i="4"/>
  <c r="DV26" i="4"/>
  <c r="DV14" i="4"/>
  <c r="DV41" i="4"/>
  <c r="DV38" i="4"/>
  <c r="DV33" i="4"/>
  <c r="DV29" i="4"/>
  <c r="DV25" i="4"/>
  <c r="DV19" i="4"/>
  <c r="DV13" i="4"/>
  <c r="DZ28" i="2" l="1"/>
  <c r="DZ38" i="2"/>
  <c r="DZ32" i="2"/>
  <c r="DZ27" i="2"/>
  <c r="DZ30" i="2"/>
  <c r="DZ26" i="2"/>
  <c r="DZ34" i="2"/>
  <c r="DZ36" i="2"/>
  <c r="DZ37" i="2"/>
  <c r="DZ33" i="2"/>
  <c r="DZ35" i="2"/>
  <c r="DZ31" i="2"/>
  <c r="DZ29" i="2"/>
  <c r="DZ25" i="2"/>
  <c r="DZ24" i="2"/>
  <c r="DS5" i="3"/>
  <c r="DX4" i="2" s="1"/>
  <c r="DR5" i="3"/>
  <c r="DW4" i="2" s="1"/>
  <c r="DU97" i="4"/>
  <c r="DU67" i="4"/>
  <c r="DV17" i="2"/>
  <c r="DV19" i="2" s="1"/>
  <c r="DU21" i="2"/>
  <c r="DU41" i="2" s="1"/>
  <c r="DU48" i="2" s="1"/>
  <c r="DU49" i="2" s="1"/>
  <c r="DT3" i="3"/>
  <c r="DU1" i="3"/>
  <c r="DV68" i="4"/>
  <c r="DV69" i="4"/>
  <c r="DV70" i="4"/>
  <c r="ED2" i="2"/>
  <c r="DZ2" i="3"/>
  <c r="DX120" i="4"/>
  <c r="DX121" i="4" s="1"/>
  <c r="DX123" i="4"/>
  <c r="DX118" i="4"/>
  <c r="DY3" i="4"/>
  <c r="DX5" i="4"/>
  <c r="DX4" i="4"/>
  <c r="EA3" i="2"/>
  <c r="EB1" i="2"/>
  <c r="C60" i="5"/>
  <c r="D60" i="5" s="1"/>
  <c r="DW37" i="4"/>
  <c r="DW11" i="4"/>
  <c r="DW17" i="4"/>
  <c r="DW22" i="4"/>
  <c r="DW48" i="4"/>
  <c r="DW49" i="4"/>
  <c r="DW45" i="4"/>
  <c r="DW44" i="4"/>
  <c r="DW43" i="4"/>
  <c r="DW42" i="4"/>
  <c r="DW35" i="4"/>
  <c r="DW31" i="4"/>
  <c r="DW27" i="4"/>
  <c r="DW23" i="4"/>
  <c r="DW34" i="4"/>
  <c r="DW30" i="4"/>
  <c r="DW26" i="4"/>
  <c r="DW14" i="4"/>
  <c r="DW41" i="4"/>
  <c r="DW38" i="4"/>
  <c r="DW33" i="4"/>
  <c r="DW29" i="4"/>
  <c r="DW25" i="4"/>
  <c r="DW19" i="4"/>
  <c r="DW13" i="4"/>
  <c r="DW36" i="4"/>
  <c r="DW32" i="4"/>
  <c r="DW28" i="4"/>
  <c r="DW24" i="4"/>
  <c r="DW18" i="4"/>
  <c r="DW12" i="4"/>
  <c r="DV98" i="4"/>
  <c r="DV99" i="4"/>
  <c r="E59" i="5"/>
  <c r="DY39" i="2"/>
  <c r="DU72" i="4"/>
  <c r="DV64" i="4"/>
  <c r="DV65" i="4"/>
  <c r="DV62" i="4"/>
  <c r="DV63" i="4"/>
  <c r="DV76" i="4"/>
  <c r="DV80" i="4"/>
  <c r="DV84" i="4"/>
  <c r="DV88" i="4"/>
  <c r="DV73" i="4"/>
  <c r="DV77" i="4"/>
  <c r="DV81" i="4"/>
  <c r="DV85" i="4"/>
  <c r="DV74" i="4"/>
  <c r="DV78" i="4"/>
  <c r="DV82" i="4"/>
  <c r="DV86" i="4"/>
  <c r="DV75" i="4"/>
  <c r="DV79" i="4"/>
  <c r="DV83" i="4"/>
  <c r="DV87" i="4"/>
  <c r="G114" i="5"/>
  <c r="A115" i="5"/>
  <c r="EA26" i="2" l="1"/>
  <c r="EA28" i="2"/>
  <c r="EA27" i="2"/>
  <c r="EA34" i="2"/>
  <c r="EA32" i="2"/>
  <c r="EA30" i="2"/>
  <c r="EA36" i="2"/>
  <c r="EA37" i="2"/>
  <c r="EA33" i="2"/>
  <c r="EA35" i="2"/>
  <c r="EA38" i="2"/>
  <c r="EA31" i="2"/>
  <c r="EA25" i="2"/>
  <c r="EA29" i="2"/>
  <c r="EA24" i="2"/>
  <c r="DX15" i="2"/>
  <c r="DW15" i="2"/>
  <c r="DW17" i="2" s="1"/>
  <c r="DW19" i="2" s="1"/>
  <c r="DW21" i="2" s="1"/>
  <c r="DW41" i="2" s="1"/>
  <c r="DW48" i="2" s="1"/>
  <c r="DW49" i="2" s="1"/>
  <c r="DS16" i="3"/>
  <c r="DR16" i="3"/>
  <c r="DZ39" i="2"/>
  <c r="DV21" i="2"/>
  <c r="DV41" i="2" s="1"/>
  <c r="DV48" i="2" s="1"/>
  <c r="DV49" i="2" s="1"/>
  <c r="DU3" i="3"/>
  <c r="DV1" i="3"/>
  <c r="DW65" i="4"/>
  <c r="DW62" i="4"/>
  <c r="DW63" i="4"/>
  <c r="DW64" i="4"/>
  <c r="DX37" i="4"/>
  <c r="DX17" i="4"/>
  <c r="DX22" i="4"/>
  <c r="DX48" i="4"/>
  <c r="DX11" i="4"/>
  <c r="DX49" i="4"/>
  <c r="DX45" i="4"/>
  <c r="DX44" i="4"/>
  <c r="DX43" i="4"/>
  <c r="DX42" i="4"/>
  <c r="DX34" i="4"/>
  <c r="DX30" i="4"/>
  <c r="DX26" i="4"/>
  <c r="DX14" i="4"/>
  <c r="DX41" i="4"/>
  <c r="DX38" i="4"/>
  <c r="DX33" i="4"/>
  <c r="DX29" i="4"/>
  <c r="DX25" i="4"/>
  <c r="DX19" i="4"/>
  <c r="DX13" i="4"/>
  <c r="DX36" i="4"/>
  <c r="DX32" i="4"/>
  <c r="DX28" i="4"/>
  <c r="DX24" i="4"/>
  <c r="DX18" i="4"/>
  <c r="DX12" i="4"/>
  <c r="DX35" i="4"/>
  <c r="DX31" i="4"/>
  <c r="DX27" i="4"/>
  <c r="DX23" i="4"/>
  <c r="DV61" i="4"/>
  <c r="DW98" i="4"/>
  <c r="DW99" i="4"/>
  <c r="A116" i="5"/>
  <c r="G115" i="5"/>
  <c r="DV97" i="4"/>
  <c r="DW73" i="4"/>
  <c r="DW77" i="4"/>
  <c r="DW81" i="4"/>
  <c r="DW85" i="4"/>
  <c r="DW74" i="4"/>
  <c r="DW78" i="4"/>
  <c r="DW82" i="4"/>
  <c r="DW86" i="4"/>
  <c r="DW75" i="4"/>
  <c r="DW79" i="4"/>
  <c r="DW83" i="4"/>
  <c r="DW87" i="4"/>
  <c r="DW76" i="4"/>
  <c r="DW80" i="4"/>
  <c r="DW84" i="4"/>
  <c r="DW88" i="4"/>
  <c r="EB3" i="2"/>
  <c r="EC1" i="2"/>
  <c r="DY123" i="4"/>
  <c r="DZ3" i="4"/>
  <c r="DY118" i="4"/>
  <c r="DY120" i="4"/>
  <c r="DY121" i="4" s="1"/>
  <c r="DY4" i="4"/>
  <c r="DY5" i="4"/>
  <c r="DV72" i="4"/>
  <c r="DW69" i="4"/>
  <c r="DW70" i="4"/>
  <c r="DW68" i="4"/>
  <c r="F60" i="5"/>
  <c r="B61" i="5" s="1"/>
  <c r="EA2" i="3"/>
  <c r="EE2" i="2"/>
  <c r="DV67" i="4"/>
  <c r="EB33" i="2" l="1"/>
  <c r="EB35" i="2"/>
  <c r="EB27" i="2"/>
  <c r="EB28" i="2"/>
  <c r="EB26" i="2"/>
  <c r="EB38" i="2"/>
  <c r="EB32" i="2"/>
  <c r="EB34" i="2"/>
  <c r="EB30" i="2"/>
  <c r="EB36" i="2"/>
  <c r="EB37" i="2"/>
  <c r="EB29" i="2"/>
  <c r="EB25" i="2"/>
  <c r="EB31" i="2"/>
  <c r="EB24" i="2"/>
  <c r="DT5" i="3"/>
  <c r="DY4" i="2" s="1"/>
  <c r="DY15" i="2" s="1"/>
  <c r="DW67" i="4"/>
  <c r="DX17" i="2"/>
  <c r="DW1" i="3"/>
  <c r="DV3" i="3"/>
  <c r="E60" i="5"/>
  <c r="EC3" i="2"/>
  <c r="ED1" i="2"/>
  <c r="DX74" i="4"/>
  <c r="DX78" i="4"/>
  <c r="DX82" i="4"/>
  <c r="DX86" i="4"/>
  <c r="DX75" i="4"/>
  <c r="DX79" i="4"/>
  <c r="DX83" i="4"/>
  <c r="DX87" i="4"/>
  <c r="DX76" i="4"/>
  <c r="DX80" i="4"/>
  <c r="DX84" i="4"/>
  <c r="DX88" i="4"/>
  <c r="DX73" i="4"/>
  <c r="DX77" i="4"/>
  <c r="DX81" i="4"/>
  <c r="DX85" i="4"/>
  <c r="DW72" i="4"/>
  <c r="DX70" i="4"/>
  <c r="DX68" i="4"/>
  <c r="DX69" i="4"/>
  <c r="EA39" i="2"/>
  <c r="DZ118" i="4"/>
  <c r="EA3" i="4"/>
  <c r="DZ120" i="4"/>
  <c r="DZ121" i="4" s="1"/>
  <c r="DZ123" i="4"/>
  <c r="DZ5" i="4"/>
  <c r="DZ4" i="4"/>
  <c r="DX62" i="4"/>
  <c r="DX63" i="4"/>
  <c r="DX64" i="4"/>
  <c r="DX65" i="4"/>
  <c r="EF2" i="2"/>
  <c r="EB2" i="3"/>
  <c r="C61" i="5"/>
  <c r="DY37" i="4"/>
  <c r="DY17" i="4"/>
  <c r="DY22" i="4"/>
  <c r="DY48" i="4"/>
  <c r="DY11" i="4"/>
  <c r="DY45" i="4"/>
  <c r="DY44" i="4"/>
  <c r="DY43" i="4"/>
  <c r="DY42" i="4"/>
  <c r="DY49" i="4"/>
  <c r="DY41" i="4"/>
  <c r="DY38" i="4"/>
  <c r="DY33" i="4"/>
  <c r="DY29" i="4"/>
  <c r="DY25" i="4"/>
  <c r="DY19" i="4"/>
  <c r="DY13" i="4"/>
  <c r="DY36" i="4"/>
  <c r="DY32" i="4"/>
  <c r="DY28" i="4"/>
  <c r="DY24" i="4"/>
  <c r="DY18" i="4"/>
  <c r="DY12" i="4"/>
  <c r="DY35" i="4"/>
  <c r="DY31" i="4"/>
  <c r="DY27" i="4"/>
  <c r="DY23" i="4"/>
  <c r="DY34" i="4"/>
  <c r="DY30" i="4"/>
  <c r="DY26" i="4"/>
  <c r="DY14" i="4"/>
  <c r="G116" i="5"/>
  <c r="A117" i="5"/>
  <c r="DW97" i="4"/>
  <c r="DX99" i="4"/>
  <c r="DX98" i="4"/>
  <c r="DX97" i="4" s="1"/>
  <c r="DW61" i="4"/>
  <c r="EC26" i="2" l="1"/>
  <c r="EC30" i="2"/>
  <c r="EC33" i="2"/>
  <c r="EC37" i="2"/>
  <c r="EC28" i="2"/>
  <c r="EC27" i="2"/>
  <c r="EC35" i="2"/>
  <c r="EC38" i="2"/>
  <c r="EC32" i="2"/>
  <c r="EC34" i="2"/>
  <c r="EC36" i="2"/>
  <c r="EC29" i="2"/>
  <c r="EC31" i="2"/>
  <c r="EC25" i="2"/>
  <c r="EC24" i="2"/>
  <c r="DT16" i="3"/>
  <c r="DU5" i="3"/>
  <c r="DZ4" i="2" s="1"/>
  <c r="DZ15" i="2" s="1"/>
  <c r="DX67" i="4"/>
  <c r="DX19" i="2"/>
  <c r="DX21" i="2" s="1"/>
  <c r="DX41" i="2" s="1"/>
  <c r="DX48" i="2" s="1"/>
  <c r="DX49" i="2" s="1"/>
  <c r="EB39" i="2"/>
  <c r="DW3" i="3"/>
  <c r="DX1" i="3"/>
  <c r="EA123" i="4"/>
  <c r="EB3" i="4"/>
  <c r="EA120" i="4"/>
  <c r="EA121" i="4" s="1"/>
  <c r="EA118" i="4"/>
  <c r="EA5" i="4"/>
  <c r="EA4" i="4"/>
  <c r="DY75" i="4"/>
  <c r="DY79" i="4"/>
  <c r="DY83" i="4"/>
  <c r="DY87" i="4"/>
  <c r="DY76" i="4"/>
  <c r="DY80" i="4"/>
  <c r="DY84" i="4"/>
  <c r="DY88" i="4"/>
  <c r="DY73" i="4"/>
  <c r="DY77" i="4"/>
  <c r="DY81" i="4"/>
  <c r="DY85" i="4"/>
  <c r="DY74" i="4"/>
  <c r="DY78" i="4"/>
  <c r="DY82" i="4"/>
  <c r="DY86" i="4"/>
  <c r="DY68" i="4"/>
  <c r="DY69" i="4"/>
  <c r="DY70" i="4"/>
  <c r="D61" i="5"/>
  <c r="F61" i="5" s="1"/>
  <c r="B62" i="5" s="1"/>
  <c r="DY63" i="4"/>
  <c r="DY64" i="4"/>
  <c r="DY65" i="4"/>
  <c r="DY62" i="4"/>
  <c r="DY61" i="4" s="1"/>
  <c r="DZ37" i="4"/>
  <c r="DZ22" i="4"/>
  <c r="DZ48" i="4"/>
  <c r="DZ11" i="4"/>
  <c r="DZ17" i="4"/>
  <c r="DZ45" i="4"/>
  <c r="DZ44" i="4"/>
  <c r="DZ43" i="4"/>
  <c r="DZ42" i="4"/>
  <c r="DZ49" i="4"/>
  <c r="DZ36" i="4"/>
  <c r="DZ32" i="4"/>
  <c r="DZ28" i="4"/>
  <c r="DZ24" i="4"/>
  <c r="DZ18" i="4"/>
  <c r="DZ12" i="4"/>
  <c r="DZ35" i="4"/>
  <c r="DZ31" i="4"/>
  <c r="DZ27" i="4"/>
  <c r="DZ23" i="4"/>
  <c r="DZ34" i="4"/>
  <c r="DZ30" i="4"/>
  <c r="DZ26" i="4"/>
  <c r="DZ14" i="4"/>
  <c r="DZ41" i="4"/>
  <c r="DZ38" i="4"/>
  <c r="DZ33" i="4"/>
  <c r="DZ29" i="4"/>
  <c r="DZ25" i="4"/>
  <c r="DZ19" i="4"/>
  <c r="DZ13" i="4"/>
  <c r="DX72" i="4"/>
  <c r="ED3" i="2"/>
  <c r="EE1" i="2"/>
  <c r="EC2" i="3"/>
  <c r="EG2" i="2"/>
  <c r="A118" i="5"/>
  <c r="G117" i="5"/>
  <c r="DY98" i="4"/>
  <c r="DY99" i="4"/>
  <c r="DX61" i="4"/>
  <c r="ED27" i="2" l="1"/>
  <c r="ED30" i="2"/>
  <c r="ED26" i="2"/>
  <c r="ED32" i="2"/>
  <c r="ED36" i="2"/>
  <c r="ED33" i="2"/>
  <c r="ED28" i="2"/>
  <c r="ED37" i="2"/>
  <c r="ED35" i="2"/>
  <c r="ED38" i="2"/>
  <c r="ED34" i="2"/>
  <c r="ED29" i="2"/>
  <c r="ED25" i="2"/>
  <c r="ED31" i="2"/>
  <c r="ED24" i="2"/>
  <c r="DV5" i="3"/>
  <c r="EA4" i="2" s="1"/>
  <c r="EA15" i="2" s="1"/>
  <c r="DU16" i="3"/>
  <c r="DY97" i="4"/>
  <c r="DY17" i="2"/>
  <c r="DY19" i="2" s="1"/>
  <c r="DY21" i="2" s="1"/>
  <c r="DY41" i="2" s="1"/>
  <c r="DY48" i="2" s="1"/>
  <c r="DY49" i="2" s="1"/>
  <c r="DX3" i="3"/>
  <c r="DY1" i="3"/>
  <c r="E61" i="5"/>
  <c r="EC39" i="2"/>
  <c r="G118" i="5"/>
  <c r="A119" i="5"/>
  <c r="DZ68" i="4"/>
  <c r="DZ69" i="4"/>
  <c r="DZ70" i="4"/>
  <c r="DZ64" i="4"/>
  <c r="DZ65" i="4"/>
  <c r="DZ62" i="4"/>
  <c r="DZ63" i="4"/>
  <c r="C62" i="5"/>
  <c r="EH2" i="2"/>
  <c r="ED2" i="3"/>
  <c r="DZ98" i="4"/>
  <c r="DZ99" i="4"/>
  <c r="DY67" i="4"/>
  <c r="DY72" i="4"/>
  <c r="EB120" i="4"/>
  <c r="EB121" i="4" s="1"/>
  <c r="EB123" i="4"/>
  <c r="EB118" i="4"/>
  <c r="EC3" i="4"/>
  <c r="EB5" i="4"/>
  <c r="EB4" i="4"/>
  <c r="EE3" i="2"/>
  <c r="EF1" i="2"/>
  <c r="DZ76" i="4"/>
  <c r="DZ80" i="4"/>
  <c r="DZ84" i="4"/>
  <c r="DZ88" i="4"/>
  <c r="DZ73" i="4"/>
  <c r="DZ77" i="4"/>
  <c r="DZ81" i="4"/>
  <c r="DZ85" i="4"/>
  <c r="DZ74" i="4"/>
  <c r="DZ78" i="4"/>
  <c r="DZ82" i="4"/>
  <c r="DZ86" i="4"/>
  <c r="DZ75" i="4"/>
  <c r="DZ79" i="4"/>
  <c r="DZ83" i="4"/>
  <c r="DZ87" i="4"/>
  <c r="EA37" i="4"/>
  <c r="EA11" i="4"/>
  <c r="EA17" i="4"/>
  <c r="EA22" i="4"/>
  <c r="EA48" i="4"/>
  <c r="EA49" i="4"/>
  <c r="EA45" i="4"/>
  <c r="EA44" i="4"/>
  <c r="EA43" i="4"/>
  <c r="EA42" i="4"/>
  <c r="EA35" i="4"/>
  <c r="EA31" i="4"/>
  <c r="EA27" i="4"/>
  <c r="EA23" i="4"/>
  <c r="EA34" i="4"/>
  <c r="EA30" i="4"/>
  <c r="EA26" i="4"/>
  <c r="EA14" i="4"/>
  <c r="EA41" i="4"/>
  <c r="EA38" i="4"/>
  <c r="EA33" i="4"/>
  <c r="EA29" i="4"/>
  <c r="EA25" i="4"/>
  <c r="EA19" i="4"/>
  <c r="EA13" i="4"/>
  <c r="EA36" i="4"/>
  <c r="EA32" i="4"/>
  <c r="EA28" i="4"/>
  <c r="EA24" i="4"/>
  <c r="EA18" i="4"/>
  <c r="EA12" i="4"/>
  <c r="EE30" i="2" l="1"/>
  <c r="EE32" i="2"/>
  <c r="EE34" i="2"/>
  <c r="EE36" i="2"/>
  <c r="EE26" i="2"/>
  <c r="EE33" i="2"/>
  <c r="EE28" i="2"/>
  <c r="EE27" i="2"/>
  <c r="EE35" i="2"/>
  <c r="EE37" i="2"/>
  <c r="EE38" i="2"/>
  <c r="EE25" i="2"/>
  <c r="EE31" i="2"/>
  <c r="EE29" i="2"/>
  <c r="EE24" i="2"/>
  <c r="DW5" i="3"/>
  <c r="EB4" i="2" s="1"/>
  <c r="DV16" i="3"/>
  <c r="DZ67" i="4"/>
  <c r="EA17" i="2"/>
  <c r="EA19" i="2" s="1"/>
  <c r="DZ17" i="2"/>
  <c r="DZ19" i="2" s="1"/>
  <c r="DY3" i="3"/>
  <c r="DZ1" i="3"/>
  <c r="EA73" i="4"/>
  <c r="EA77" i="4"/>
  <c r="EA81" i="4"/>
  <c r="EA85" i="4"/>
  <c r="EA74" i="4"/>
  <c r="EA78" i="4"/>
  <c r="EA82" i="4"/>
  <c r="EA86" i="4"/>
  <c r="EA75" i="4"/>
  <c r="EA79" i="4"/>
  <c r="EA83" i="4"/>
  <c r="EA87" i="4"/>
  <c r="EA76" i="4"/>
  <c r="EA80" i="4"/>
  <c r="EA84" i="4"/>
  <c r="EA88" i="4"/>
  <c r="EF3" i="2"/>
  <c r="EG1" i="2"/>
  <c r="D62" i="5"/>
  <c r="F62" i="5" s="1"/>
  <c r="B63" i="5" s="1"/>
  <c r="DZ97" i="4"/>
  <c r="ED39" i="2"/>
  <c r="EA69" i="4"/>
  <c r="EA70" i="4"/>
  <c r="EA68" i="4"/>
  <c r="EA67" i="4" s="1"/>
  <c r="EA65" i="4"/>
  <c r="EA62" i="4"/>
  <c r="EA63" i="4"/>
  <c r="EA64" i="4"/>
  <c r="EE2" i="3"/>
  <c r="EI2" i="2"/>
  <c r="EC123" i="4"/>
  <c r="ED3" i="4"/>
  <c r="EC118" i="4"/>
  <c r="EC120" i="4"/>
  <c r="EC121" i="4" s="1"/>
  <c r="EC4" i="4"/>
  <c r="EC5" i="4"/>
  <c r="EA98" i="4"/>
  <c r="EA99" i="4"/>
  <c r="DZ72" i="4"/>
  <c r="EB37" i="4"/>
  <c r="EB17" i="4"/>
  <c r="EB22" i="4"/>
  <c r="EB48" i="4"/>
  <c r="EB11" i="4"/>
  <c r="EB49" i="4"/>
  <c r="EB45" i="4"/>
  <c r="EB44" i="4"/>
  <c r="EB43" i="4"/>
  <c r="EB42" i="4"/>
  <c r="EB34" i="4"/>
  <c r="EB30" i="4"/>
  <c r="EB26" i="4"/>
  <c r="EB14" i="4"/>
  <c r="EB41" i="4"/>
  <c r="EB38" i="4"/>
  <c r="EB33" i="4"/>
  <c r="EB29" i="4"/>
  <c r="EB25" i="4"/>
  <c r="EB19" i="4"/>
  <c r="EB13" i="4"/>
  <c r="EB36" i="4"/>
  <c r="EB32" i="4"/>
  <c r="EB28" i="4"/>
  <c r="EB24" i="4"/>
  <c r="EB18" i="4"/>
  <c r="EB12" i="4"/>
  <c r="EB35" i="4"/>
  <c r="EB31" i="4"/>
  <c r="EB27" i="4"/>
  <c r="EB23" i="4"/>
  <c r="DZ61" i="4"/>
  <c r="A120" i="5"/>
  <c r="G119" i="5"/>
  <c r="EF28" i="2" l="1"/>
  <c r="EF27" i="2"/>
  <c r="EF35" i="2"/>
  <c r="EF38" i="2"/>
  <c r="EF26" i="2"/>
  <c r="EF30" i="2"/>
  <c r="EF32" i="2"/>
  <c r="EF33" i="2"/>
  <c r="EF37" i="2"/>
  <c r="EF34" i="2"/>
  <c r="EF36" i="2"/>
  <c r="EF29" i="2"/>
  <c r="EF25" i="2"/>
  <c r="EF31" i="2"/>
  <c r="EF24" i="2"/>
  <c r="EB15" i="2"/>
  <c r="EB17" i="2" s="1"/>
  <c r="EB19" i="2" s="1"/>
  <c r="EB21" i="2" s="1"/>
  <c r="EB41" i="2" s="1"/>
  <c r="EB48" i="2" s="1"/>
  <c r="EB49" i="2" s="1"/>
  <c r="DX5" i="3"/>
  <c r="EC4" i="2" s="1"/>
  <c r="EC15" i="2" s="1"/>
  <c r="DW16" i="3"/>
  <c r="DY5" i="3"/>
  <c r="ED4" i="2" s="1"/>
  <c r="DZ21" i="2"/>
  <c r="DZ41" i="2" s="1"/>
  <c r="DZ48" i="2" s="1"/>
  <c r="DZ49" i="2" s="1"/>
  <c r="EA21" i="2"/>
  <c r="EA41" i="2" s="1"/>
  <c r="EA48" i="2" s="1"/>
  <c r="EA49" i="2" s="1"/>
  <c r="DZ3" i="3"/>
  <c r="EA1" i="3"/>
  <c r="E62" i="5"/>
  <c r="G120" i="5"/>
  <c r="A121" i="5"/>
  <c r="EB99" i="4"/>
  <c r="EB98" i="4"/>
  <c r="EC37" i="4"/>
  <c r="EC17" i="4"/>
  <c r="EC22" i="4"/>
  <c r="EC48" i="4"/>
  <c r="EC11" i="4"/>
  <c r="EC45" i="4"/>
  <c r="EC44" i="4"/>
  <c r="EC43" i="4"/>
  <c r="EC42" i="4"/>
  <c r="EC49" i="4"/>
  <c r="EC41" i="4"/>
  <c r="EC38" i="4"/>
  <c r="EC33" i="4"/>
  <c r="EC29" i="4"/>
  <c r="EC25" i="4"/>
  <c r="EC19" i="4"/>
  <c r="EC13" i="4"/>
  <c r="EC36" i="4"/>
  <c r="EC32" i="4"/>
  <c r="EC28" i="4"/>
  <c r="EC24" i="4"/>
  <c r="EC18" i="4"/>
  <c r="EC12" i="4"/>
  <c r="EC35" i="4"/>
  <c r="EC31" i="4"/>
  <c r="EC27" i="4"/>
  <c r="EC23" i="4"/>
  <c r="EC34" i="4"/>
  <c r="EC30" i="4"/>
  <c r="EC26" i="4"/>
  <c r="EC14" i="4"/>
  <c r="EB74" i="4"/>
  <c r="EB78" i="4"/>
  <c r="EB82" i="4"/>
  <c r="EB86" i="4"/>
  <c r="EB75" i="4"/>
  <c r="EB79" i="4"/>
  <c r="EB83" i="4"/>
  <c r="EB87" i="4"/>
  <c r="EB76" i="4"/>
  <c r="EB80" i="4"/>
  <c r="EB84" i="4"/>
  <c r="EB88" i="4"/>
  <c r="EB73" i="4"/>
  <c r="EB77" i="4"/>
  <c r="EB81" i="4"/>
  <c r="EB85" i="4"/>
  <c r="EA61" i="4"/>
  <c r="C63" i="5"/>
  <c r="EG3" i="2"/>
  <c r="EH1" i="2"/>
  <c r="EB70" i="4"/>
  <c r="EB68" i="4"/>
  <c r="EB69" i="4"/>
  <c r="EA97" i="4"/>
  <c r="EJ2" i="2"/>
  <c r="EF2" i="3"/>
  <c r="EA72" i="4"/>
  <c r="EB62" i="4"/>
  <c r="EB63" i="4"/>
  <c r="EB64" i="4"/>
  <c r="EB65" i="4"/>
  <c r="ED118" i="4"/>
  <c r="EE3" i="4"/>
  <c r="ED120" i="4"/>
  <c r="ED121" i="4" s="1"/>
  <c r="ED123" i="4"/>
  <c r="ED5" i="4"/>
  <c r="ED4" i="4"/>
  <c r="EE39" i="2"/>
  <c r="EG26" i="2" l="1"/>
  <c r="EG28" i="2"/>
  <c r="EG27" i="2"/>
  <c r="EG30" i="2"/>
  <c r="EG32" i="2"/>
  <c r="EG33" i="2"/>
  <c r="EG34" i="2"/>
  <c r="EG36" i="2"/>
  <c r="EG35" i="2"/>
  <c r="EG37" i="2"/>
  <c r="EG38" i="2"/>
  <c r="EG31" i="2"/>
  <c r="EG29" i="2"/>
  <c r="EG25" i="2"/>
  <c r="EG24" i="2"/>
  <c r="ED15" i="2"/>
  <c r="DY16" i="3"/>
  <c r="DX16" i="3"/>
  <c r="EC17" i="2"/>
  <c r="EC19" i="2" s="1"/>
  <c r="EA3" i="3"/>
  <c r="EB1" i="3"/>
  <c r="EH3" i="2"/>
  <c r="EI1" i="2"/>
  <c r="EC75" i="4"/>
  <c r="EC79" i="4"/>
  <c r="EC83" i="4"/>
  <c r="EC87" i="4"/>
  <c r="EC76" i="4"/>
  <c r="EC80" i="4"/>
  <c r="EC84" i="4"/>
  <c r="EC88" i="4"/>
  <c r="EC73" i="4"/>
  <c r="EC77" i="4"/>
  <c r="EC81" i="4"/>
  <c r="EC85" i="4"/>
  <c r="EC74" i="4"/>
  <c r="EC78" i="4"/>
  <c r="EC82" i="4"/>
  <c r="EC86" i="4"/>
  <c r="EB67" i="4"/>
  <c r="EC68" i="4"/>
  <c r="EC69" i="4"/>
  <c r="EC70" i="4"/>
  <c r="ED37" i="4"/>
  <c r="ED22" i="4"/>
  <c r="ED48" i="4"/>
  <c r="ED11" i="4"/>
  <c r="ED17" i="4"/>
  <c r="ED45" i="4"/>
  <c r="ED44" i="4"/>
  <c r="ED43" i="4"/>
  <c r="ED42" i="4"/>
  <c r="ED49" i="4"/>
  <c r="ED36" i="4"/>
  <c r="ED32" i="4"/>
  <c r="ED28" i="4"/>
  <c r="ED24" i="4"/>
  <c r="ED18" i="4"/>
  <c r="ED12" i="4"/>
  <c r="ED35" i="4"/>
  <c r="ED31" i="4"/>
  <c r="ED27" i="4"/>
  <c r="ED23" i="4"/>
  <c r="ED34" i="4"/>
  <c r="ED30" i="4"/>
  <c r="ED26" i="4"/>
  <c r="ED14" i="4"/>
  <c r="ED41" i="4"/>
  <c r="ED38" i="4"/>
  <c r="ED33" i="4"/>
  <c r="ED29" i="4"/>
  <c r="ED25" i="4"/>
  <c r="ED19" i="4"/>
  <c r="ED13" i="4"/>
  <c r="EE123" i="4"/>
  <c r="EF3" i="4"/>
  <c r="EE120" i="4"/>
  <c r="EE121" i="4" s="1"/>
  <c r="EE118" i="4"/>
  <c r="EE5" i="4"/>
  <c r="EE4" i="4"/>
  <c r="EF39" i="2"/>
  <c r="EB72" i="4"/>
  <c r="EC63" i="4"/>
  <c r="EC64" i="4"/>
  <c r="EC65" i="4"/>
  <c r="EC62" i="4"/>
  <c r="EC61" i="4" s="1"/>
  <c r="A122" i="5"/>
  <c r="G121" i="5"/>
  <c r="EB61" i="4"/>
  <c r="EG2" i="3"/>
  <c r="EK2" i="2"/>
  <c r="D63" i="5"/>
  <c r="F63" i="5" s="1"/>
  <c r="B64" i="5" s="1"/>
  <c r="EC98" i="4"/>
  <c r="EC99" i="4"/>
  <c r="EB97" i="4"/>
  <c r="EH27" i="2" l="1"/>
  <c r="EH33" i="2"/>
  <c r="EH35" i="2"/>
  <c r="EH34" i="2"/>
  <c r="EH26" i="2"/>
  <c r="EH30" i="2"/>
  <c r="EH32" i="2"/>
  <c r="EH28" i="2"/>
  <c r="EH36" i="2"/>
  <c r="EH37" i="2"/>
  <c r="EH38" i="2"/>
  <c r="EH25" i="2"/>
  <c r="EH31" i="2"/>
  <c r="EH29" i="2"/>
  <c r="EH24" i="2"/>
  <c r="DZ5" i="3"/>
  <c r="EE4" i="2" s="1"/>
  <c r="EE15" i="2" s="1"/>
  <c r="EC21" i="2"/>
  <c r="EC41" i="2" s="1"/>
  <c r="EC48" i="2" s="1"/>
  <c r="EC49" i="2" s="1"/>
  <c r="EC67" i="4"/>
  <c r="ED17" i="2"/>
  <c r="ED19" i="2" s="1"/>
  <c r="EB3" i="3"/>
  <c r="EC1" i="3"/>
  <c r="EF120" i="4"/>
  <c r="EF121" i="4" s="1"/>
  <c r="EF123" i="4"/>
  <c r="EF118" i="4"/>
  <c r="EG3" i="4"/>
  <c r="EF5" i="4"/>
  <c r="EF4" i="4"/>
  <c r="ED68" i="4"/>
  <c r="ED69" i="4"/>
  <c r="ED70" i="4"/>
  <c r="EE37" i="4"/>
  <c r="EE11" i="4"/>
  <c r="EE17" i="4"/>
  <c r="EE22" i="4"/>
  <c r="EE48" i="4"/>
  <c r="EE49" i="4"/>
  <c r="EE45" i="4"/>
  <c r="EE44" i="4"/>
  <c r="EE43" i="4"/>
  <c r="EE42" i="4"/>
  <c r="EE35" i="4"/>
  <c r="EE31" i="4"/>
  <c r="EE27" i="4"/>
  <c r="EE23" i="4"/>
  <c r="EE34" i="4"/>
  <c r="EE30" i="4"/>
  <c r="EE26" i="4"/>
  <c r="EE14" i="4"/>
  <c r="EE41" i="4"/>
  <c r="EE38" i="4"/>
  <c r="EE33" i="4"/>
  <c r="EE29" i="4"/>
  <c r="EE25" i="4"/>
  <c r="EE19" i="4"/>
  <c r="EE13" i="4"/>
  <c r="EE36" i="4"/>
  <c r="EE32" i="4"/>
  <c r="EE28" i="4"/>
  <c r="EE24" i="4"/>
  <c r="EE18" i="4"/>
  <c r="EE12" i="4"/>
  <c r="ED64" i="4"/>
  <c r="ED65" i="4"/>
  <c r="ED62" i="4"/>
  <c r="ED63" i="4"/>
  <c r="EI3" i="2"/>
  <c r="EJ1" i="2"/>
  <c r="C64" i="5"/>
  <c r="EC97" i="4"/>
  <c r="E63" i="5"/>
  <c r="ED98" i="4"/>
  <c r="ED99" i="4"/>
  <c r="EG39" i="2"/>
  <c r="EL2" i="2"/>
  <c r="EH2" i="3"/>
  <c r="G122" i="5"/>
  <c r="A123" i="5"/>
  <c r="ED76" i="4"/>
  <c r="ED80" i="4"/>
  <c r="ED84" i="4"/>
  <c r="ED88" i="4"/>
  <c r="ED73" i="4"/>
  <c r="ED77" i="4"/>
  <c r="ED81" i="4"/>
  <c r="ED85" i="4"/>
  <c r="ED74" i="4"/>
  <c r="ED78" i="4"/>
  <c r="ED82" i="4"/>
  <c r="ED86" i="4"/>
  <c r="ED75" i="4"/>
  <c r="ED79" i="4"/>
  <c r="ED83" i="4"/>
  <c r="ED87" i="4"/>
  <c r="EC72" i="4"/>
  <c r="EI27" i="2" l="1"/>
  <c r="EI28" i="2"/>
  <c r="EI37" i="2"/>
  <c r="EI26" i="2"/>
  <c r="EI38" i="2"/>
  <c r="EI33" i="2"/>
  <c r="EI34" i="2"/>
  <c r="EI36" i="2"/>
  <c r="EI30" i="2"/>
  <c r="EI32" i="2"/>
  <c r="EI35" i="2"/>
  <c r="EI25" i="2"/>
  <c r="EI31" i="2"/>
  <c r="EI29" i="2"/>
  <c r="EI24" i="2"/>
  <c r="DZ16" i="3"/>
  <c r="EA5" i="3"/>
  <c r="EF4" i="2" s="1"/>
  <c r="ED97" i="4"/>
  <c r="ED21" i="2"/>
  <c r="ED41" i="2" s="1"/>
  <c r="ED48" i="2" s="1"/>
  <c r="ED49" i="2" s="1"/>
  <c r="EC3" i="3"/>
  <c r="ED1" i="3"/>
  <c r="EI2" i="3"/>
  <c r="EM2" i="2"/>
  <c r="EJ3" i="2"/>
  <c r="EK1" i="2"/>
  <c r="EE69" i="4"/>
  <c r="EE70" i="4"/>
  <c r="EE68" i="4"/>
  <c r="EE67" i="4" s="1"/>
  <c r="ED61" i="4"/>
  <c r="EE65" i="4"/>
  <c r="EE62" i="4"/>
  <c r="EE63" i="4"/>
  <c r="EE64" i="4"/>
  <c r="EG123" i="4"/>
  <c r="EH3" i="4"/>
  <c r="EG118" i="4"/>
  <c r="EG120" i="4"/>
  <c r="EG121" i="4" s="1"/>
  <c r="EG4" i="4"/>
  <c r="EG5" i="4"/>
  <c r="A124" i="5"/>
  <c r="G123" i="5"/>
  <c r="EH39" i="2"/>
  <c r="D64" i="5"/>
  <c r="F64" i="5" s="1"/>
  <c r="B65" i="5" s="1"/>
  <c r="EE98" i="4"/>
  <c r="EE99" i="4"/>
  <c r="ED67" i="4"/>
  <c r="ED72" i="4"/>
  <c r="EE73" i="4"/>
  <c r="EE77" i="4"/>
  <c r="EE81" i="4"/>
  <c r="EE85" i="4"/>
  <c r="EE74" i="4"/>
  <c r="EE78" i="4"/>
  <c r="EE82" i="4"/>
  <c r="EE86" i="4"/>
  <c r="EE75" i="4"/>
  <c r="EE79" i="4"/>
  <c r="EE83" i="4"/>
  <c r="EE87" i="4"/>
  <c r="EE76" i="4"/>
  <c r="EE80" i="4"/>
  <c r="EE84" i="4"/>
  <c r="EE88" i="4"/>
  <c r="EF37" i="4"/>
  <c r="EF17" i="4"/>
  <c r="EF22" i="4"/>
  <c r="EF48" i="4"/>
  <c r="EF11" i="4"/>
  <c r="EF49" i="4"/>
  <c r="EF45" i="4"/>
  <c r="EF44" i="4"/>
  <c r="EF43" i="4"/>
  <c r="EF42" i="4"/>
  <c r="EF34" i="4"/>
  <c r="EF30" i="4"/>
  <c r="EF26" i="4"/>
  <c r="EF14" i="4"/>
  <c r="EF41" i="4"/>
  <c r="EF38" i="4"/>
  <c r="EF33" i="4"/>
  <c r="EF29" i="4"/>
  <c r="EF25" i="4"/>
  <c r="EF19" i="4"/>
  <c r="EF13" i="4"/>
  <c r="EF36" i="4"/>
  <c r="EF32" i="4"/>
  <c r="EF28" i="4"/>
  <c r="EF24" i="4"/>
  <c r="EF18" i="4"/>
  <c r="EF12" i="4"/>
  <c r="EF35" i="4"/>
  <c r="EF31" i="4"/>
  <c r="EF27" i="4"/>
  <c r="EF23" i="4"/>
  <c r="EJ27" i="2" l="1"/>
  <c r="EJ30" i="2"/>
  <c r="EJ26" i="2"/>
  <c r="EJ33" i="2"/>
  <c r="EJ28" i="2"/>
  <c r="EJ38" i="2"/>
  <c r="EJ34" i="2"/>
  <c r="EJ36" i="2"/>
  <c r="EJ32" i="2"/>
  <c r="EJ35" i="2"/>
  <c r="EJ37" i="2"/>
  <c r="EJ25" i="2"/>
  <c r="EJ31" i="2"/>
  <c r="EJ29" i="2"/>
  <c r="EJ24" i="2"/>
  <c r="EF15" i="2"/>
  <c r="EF17" i="2" s="1"/>
  <c r="EF19" i="2" s="1"/>
  <c r="EA16" i="3"/>
  <c r="EB5" i="3"/>
  <c r="EG4" i="2" s="1"/>
  <c r="EE61" i="4"/>
  <c r="EE17" i="2"/>
  <c r="EE19" i="2" s="1"/>
  <c r="EE21" i="2" s="1"/>
  <c r="EE41" i="2" s="1"/>
  <c r="EE48" i="2" s="1"/>
  <c r="EE49" i="2" s="1"/>
  <c r="ED3" i="3"/>
  <c r="EE1" i="3"/>
  <c r="C65" i="5"/>
  <c r="EH118" i="4"/>
  <c r="EI3" i="4"/>
  <c r="EH120" i="4"/>
  <c r="EH121" i="4" s="1"/>
  <c r="EH123" i="4"/>
  <c r="EH5" i="4"/>
  <c r="EH4" i="4"/>
  <c r="E64" i="5"/>
  <c r="EG37" i="4"/>
  <c r="EG17" i="4"/>
  <c r="EG22" i="4"/>
  <c r="EG48" i="4"/>
  <c r="EG11" i="4"/>
  <c r="EG45" i="4"/>
  <c r="EG44" i="4"/>
  <c r="EG43" i="4"/>
  <c r="EG42" i="4"/>
  <c r="EG49" i="4"/>
  <c r="EG41" i="4"/>
  <c r="EG38" i="4"/>
  <c r="EG33" i="4"/>
  <c r="EG29" i="4"/>
  <c r="EG25" i="4"/>
  <c r="EG19" i="4"/>
  <c r="EG13" i="4"/>
  <c r="EG36" i="4"/>
  <c r="EG32" i="4"/>
  <c r="EG28" i="4"/>
  <c r="EG24" i="4"/>
  <c r="EG18" i="4"/>
  <c r="EG12" i="4"/>
  <c r="EG35" i="4"/>
  <c r="EG31" i="4"/>
  <c r="EG27" i="4"/>
  <c r="EG23" i="4"/>
  <c r="EG34" i="4"/>
  <c r="EG30" i="4"/>
  <c r="EG26" i="4"/>
  <c r="EG14" i="4"/>
  <c r="EI39" i="2"/>
  <c r="EF62" i="4"/>
  <c r="EF63" i="4"/>
  <c r="EF64" i="4"/>
  <c r="EF65" i="4"/>
  <c r="EF99" i="4"/>
  <c r="EF98" i="4"/>
  <c r="EF97" i="4" s="1"/>
  <c r="EE97" i="4"/>
  <c r="EN2" i="2"/>
  <c r="EJ2" i="3"/>
  <c r="EF70" i="4"/>
  <c r="EF68" i="4"/>
  <c r="EF69" i="4"/>
  <c r="EF74" i="4"/>
  <c r="EF78" i="4"/>
  <c r="EF82" i="4"/>
  <c r="EF86" i="4"/>
  <c r="EF75" i="4"/>
  <c r="EF79" i="4"/>
  <c r="EF83" i="4"/>
  <c r="EF87" i="4"/>
  <c r="EF76" i="4"/>
  <c r="EF80" i="4"/>
  <c r="EF84" i="4"/>
  <c r="EF88" i="4"/>
  <c r="EF73" i="4"/>
  <c r="EF77" i="4"/>
  <c r="EF81" i="4"/>
  <c r="EF85" i="4"/>
  <c r="EE72" i="4"/>
  <c r="G124" i="5"/>
  <c r="A125" i="5"/>
  <c r="EK3" i="2"/>
  <c r="EL1" i="2"/>
  <c r="EK32" i="2" l="1"/>
  <c r="EK34" i="2"/>
  <c r="EK36" i="2"/>
  <c r="EK26" i="2"/>
  <c r="EK33" i="2"/>
  <c r="EK27" i="2"/>
  <c r="EK28" i="2"/>
  <c r="EK35" i="2"/>
  <c r="EK37" i="2"/>
  <c r="EK38" i="2"/>
  <c r="EK30" i="2"/>
  <c r="EK31" i="2"/>
  <c r="EK29" i="2"/>
  <c r="EK25" i="2"/>
  <c r="EK24" i="2"/>
  <c r="EG15" i="2"/>
  <c r="EG17" i="2" s="1"/>
  <c r="EB16" i="3"/>
  <c r="EC5" i="3"/>
  <c r="EH4" i="2" s="1"/>
  <c r="EH15" i="2" s="1"/>
  <c r="ED5" i="3"/>
  <c r="EI4" i="2" s="1"/>
  <c r="EF21" i="2"/>
  <c r="EF41" i="2" s="1"/>
  <c r="EF48" i="2" s="1"/>
  <c r="EF49" i="2" s="1"/>
  <c r="EE3" i="3"/>
  <c r="EF1" i="3"/>
  <c r="EG98" i="4"/>
  <c r="EG99" i="4"/>
  <c r="EH37" i="4"/>
  <c r="EH22" i="4"/>
  <c r="EH48" i="4"/>
  <c r="EH11" i="4"/>
  <c r="EH17" i="4"/>
  <c r="EH45" i="4"/>
  <c r="EH44" i="4"/>
  <c r="EH43" i="4"/>
  <c r="EH42" i="4"/>
  <c r="EH49" i="4"/>
  <c r="EH36" i="4"/>
  <c r="EH32" i="4"/>
  <c r="EH28" i="4"/>
  <c r="EH24" i="4"/>
  <c r="EH18" i="4"/>
  <c r="EH12" i="4"/>
  <c r="EH35" i="4"/>
  <c r="EH31" i="4"/>
  <c r="EH27" i="4"/>
  <c r="EH23" i="4"/>
  <c r="EH34" i="4"/>
  <c r="EH30" i="4"/>
  <c r="EH26" i="4"/>
  <c r="EH14" i="4"/>
  <c r="EH41" i="4"/>
  <c r="EH38" i="4"/>
  <c r="EH33" i="4"/>
  <c r="EH29" i="4"/>
  <c r="EH25" i="4"/>
  <c r="EH19" i="4"/>
  <c r="EH13" i="4"/>
  <c r="EG75" i="4"/>
  <c r="EG79" i="4"/>
  <c r="EG83" i="4"/>
  <c r="EG87" i="4"/>
  <c r="EG76" i="4"/>
  <c r="EG80" i="4"/>
  <c r="EG84" i="4"/>
  <c r="EG88" i="4"/>
  <c r="EG73" i="4"/>
  <c r="EG77" i="4"/>
  <c r="EG81" i="4"/>
  <c r="EG85" i="4"/>
  <c r="EG74" i="4"/>
  <c r="EG78" i="4"/>
  <c r="EG82" i="4"/>
  <c r="EG86" i="4"/>
  <c r="D65" i="5"/>
  <c r="F65" i="5" s="1"/>
  <c r="B66" i="5" s="1"/>
  <c r="EF72" i="4"/>
  <c r="EL3" i="2"/>
  <c r="EM1" i="2"/>
  <c r="EG68" i="4"/>
  <c r="EG69" i="4"/>
  <c r="EG70" i="4"/>
  <c r="EJ39" i="2"/>
  <c r="EI123" i="4"/>
  <c r="EJ3" i="4"/>
  <c r="EI120" i="4"/>
  <c r="EI121" i="4" s="1"/>
  <c r="EI118" i="4"/>
  <c r="EI5" i="4"/>
  <c r="EI4" i="4"/>
  <c r="EK2" i="3"/>
  <c r="EP2" i="2" s="1"/>
  <c r="EO2" i="2"/>
  <c r="A126" i="5"/>
  <c r="G125" i="5"/>
  <c r="EF67" i="4"/>
  <c r="EF61" i="4"/>
  <c r="EG63" i="4"/>
  <c r="EG64" i="4"/>
  <c r="EG65" i="4"/>
  <c r="EG62" i="4"/>
  <c r="EL30" i="2" l="1"/>
  <c r="EL32" i="2"/>
  <c r="EL36" i="2"/>
  <c r="EL38" i="2"/>
  <c r="EL33" i="2"/>
  <c r="EL27" i="2"/>
  <c r="EL28" i="2"/>
  <c r="EL26" i="2"/>
  <c r="EL35" i="2"/>
  <c r="EL37" i="2"/>
  <c r="EL34" i="2"/>
  <c r="EL25" i="2"/>
  <c r="EL31" i="2"/>
  <c r="EL29" i="2"/>
  <c r="EL24" i="2"/>
  <c r="EE5" i="3"/>
  <c r="EJ4" i="2" s="1"/>
  <c r="EI15" i="2"/>
  <c r="ED16" i="3"/>
  <c r="EC16" i="3"/>
  <c r="EG97" i="4"/>
  <c r="EG19" i="2"/>
  <c r="EG21" i="2" s="1"/>
  <c r="EG41" i="2" s="1"/>
  <c r="EG48" i="2" s="1"/>
  <c r="EG49" i="2" s="1"/>
  <c r="EF3" i="3"/>
  <c r="EG1" i="3"/>
  <c r="EM3" i="2"/>
  <c r="EN1" i="2"/>
  <c r="C66" i="5"/>
  <c r="EH98" i="4"/>
  <c r="EH99" i="4"/>
  <c r="G126" i="5"/>
  <c r="A127" i="5"/>
  <c r="E65" i="5"/>
  <c r="EH76" i="4"/>
  <c r="EH80" i="4"/>
  <c r="EH84" i="4"/>
  <c r="EH88" i="4"/>
  <c r="EH73" i="4"/>
  <c r="EH77" i="4"/>
  <c r="EH81" i="4"/>
  <c r="EH85" i="4"/>
  <c r="EH74" i="4"/>
  <c r="EH78" i="4"/>
  <c r="EH82" i="4"/>
  <c r="EH86" i="4"/>
  <c r="EH75" i="4"/>
  <c r="EH79" i="4"/>
  <c r="EH83" i="4"/>
  <c r="EH87" i="4"/>
  <c r="EK39" i="2"/>
  <c r="EJ120" i="4"/>
  <c r="EJ121" i="4" s="1"/>
  <c r="EJ123" i="4"/>
  <c r="EJ118" i="4"/>
  <c r="EK3" i="4"/>
  <c r="EJ5" i="4"/>
  <c r="EJ4" i="4"/>
  <c r="EH68" i="4"/>
  <c r="EH69" i="4"/>
  <c r="EH70" i="4"/>
  <c r="EG61" i="4"/>
  <c r="EI37" i="4"/>
  <c r="EI11" i="4"/>
  <c r="EI17" i="4"/>
  <c r="EI22" i="4"/>
  <c r="EI48" i="4"/>
  <c r="EI49" i="4"/>
  <c r="EI45" i="4"/>
  <c r="EI44" i="4"/>
  <c r="EI43" i="4"/>
  <c r="EI42" i="4"/>
  <c r="EI35" i="4"/>
  <c r="EI31" i="4"/>
  <c r="EI27" i="4"/>
  <c r="EI23" i="4"/>
  <c r="EI34" i="4"/>
  <c r="EI30" i="4"/>
  <c r="EI26" i="4"/>
  <c r="EI14" i="4"/>
  <c r="EI41" i="4"/>
  <c r="EI38" i="4"/>
  <c r="EI33" i="4"/>
  <c r="EI29" i="4"/>
  <c r="EI25" i="4"/>
  <c r="EI19" i="4"/>
  <c r="EI13" i="4"/>
  <c r="EI36" i="4"/>
  <c r="EI32" i="4"/>
  <c r="EI28" i="4"/>
  <c r="EI24" i="4"/>
  <c r="EI18" i="4"/>
  <c r="EI12" i="4"/>
  <c r="EG67" i="4"/>
  <c r="EG72" i="4"/>
  <c r="EH64" i="4"/>
  <c r="EH65" i="4"/>
  <c r="EH62" i="4"/>
  <c r="EH63" i="4"/>
  <c r="EM26" i="2" l="1"/>
  <c r="EM28" i="2"/>
  <c r="EM30" i="2"/>
  <c r="EM35" i="2"/>
  <c r="EM32" i="2"/>
  <c r="EM33" i="2"/>
  <c r="EM27" i="2"/>
  <c r="EM37" i="2"/>
  <c r="EM38" i="2"/>
  <c r="EM34" i="2"/>
  <c r="EM36" i="2"/>
  <c r="EM25" i="2"/>
  <c r="EM31" i="2"/>
  <c r="EM29" i="2"/>
  <c r="EM24" i="2"/>
  <c r="EJ15" i="2"/>
  <c r="EH97" i="4"/>
  <c r="EH67" i="4"/>
  <c r="EI17" i="2"/>
  <c r="EI19" i="2" s="1"/>
  <c r="EI21" i="2" s="1"/>
  <c r="EI41" i="2" s="1"/>
  <c r="EI48" i="2" s="1"/>
  <c r="EI49" i="2" s="1"/>
  <c r="EL39" i="2"/>
  <c r="EG3" i="3"/>
  <c r="EH1" i="3"/>
  <c r="EH17" i="2"/>
  <c r="EH19" i="2" s="1"/>
  <c r="EK123" i="4"/>
  <c r="EL3" i="4"/>
  <c r="EK118" i="4"/>
  <c r="EK120" i="4"/>
  <c r="EK121" i="4" s="1"/>
  <c r="EK5" i="4"/>
  <c r="EK4" i="4"/>
  <c r="D66" i="5"/>
  <c r="F66" i="5" s="1"/>
  <c r="EI69" i="4"/>
  <c r="EI70" i="4"/>
  <c r="EI68" i="4"/>
  <c r="EI67" i="4" s="1"/>
  <c r="EH72" i="4"/>
  <c r="A128" i="5"/>
  <c r="G127" i="5"/>
  <c r="EN3" i="2"/>
  <c r="EO1" i="2"/>
  <c r="EI73" i="4"/>
  <c r="EI77" i="4"/>
  <c r="EI81" i="4"/>
  <c r="EI85" i="4"/>
  <c r="EI74" i="4"/>
  <c r="EI78" i="4"/>
  <c r="EI82" i="4"/>
  <c r="EI86" i="4"/>
  <c r="EI75" i="4"/>
  <c r="EI79" i="4"/>
  <c r="EI83" i="4"/>
  <c r="EI87" i="4"/>
  <c r="EI76" i="4"/>
  <c r="EI80" i="4"/>
  <c r="EI84" i="4"/>
  <c r="EI88" i="4"/>
  <c r="EH61" i="4"/>
  <c r="EI65" i="4"/>
  <c r="EI62" i="4"/>
  <c r="EI63" i="4"/>
  <c r="EI64" i="4"/>
  <c r="EI98" i="4"/>
  <c r="EI99" i="4"/>
  <c r="EJ37" i="4"/>
  <c r="EJ17" i="4"/>
  <c r="EJ22" i="4"/>
  <c r="EJ48" i="4"/>
  <c r="EJ11" i="4"/>
  <c r="EJ49" i="4"/>
  <c r="EJ45" i="4"/>
  <c r="EJ44" i="4"/>
  <c r="EJ43" i="4"/>
  <c r="EJ42" i="4"/>
  <c r="EJ34" i="4"/>
  <c r="EJ30" i="4"/>
  <c r="EJ26" i="4"/>
  <c r="EJ14" i="4"/>
  <c r="EJ41" i="4"/>
  <c r="EJ38" i="4"/>
  <c r="EJ33" i="4"/>
  <c r="EJ29" i="4"/>
  <c r="EJ25" i="4"/>
  <c r="EJ19" i="4"/>
  <c r="EJ13" i="4"/>
  <c r="EJ36" i="4"/>
  <c r="EJ32" i="4"/>
  <c r="EJ28" i="4"/>
  <c r="EJ24" i="4"/>
  <c r="EJ18" i="4"/>
  <c r="EJ12" i="4"/>
  <c r="EJ35" i="4"/>
  <c r="EJ31" i="4"/>
  <c r="EJ27" i="4"/>
  <c r="EJ23" i="4"/>
  <c r="EN28" i="2" l="1"/>
  <c r="EN33" i="2"/>
  <c r="EN35" i="2"/>
  <c r="EN30" i="2"/>
  <c r="EN32" i="2"/>
  <c r="EN26" i="2"/>
  <c r="EN27" i="2"/>
  <c r="EN37" i="2"/>
  <c r="EN38" i="2"/>
  <c r="EN34" i="2"/>
  <c r="EN36" i="2"/>
  <c r="EN25" i="2"/>
  <c r="EN31" i="2"/>
  <c r="EN29" i="2"/>
  <c r="EN24" i="2"/>
  <c r="EF5" i="3"/>
  <c r="EK4" i="2" s="1"/>
  <c r="EK15" i="2" s="1"/>
  <c r="EE16" i="3"/>
  <c r="EJ17" i="2"/>
  <c r="EJ19" i="2" s="1"/>
  <c r="E66" i="5"/>
  <c r="EM39" i="2"/>
  <c r="EH3" i="3"/>
  <c r="EI1" i="3"/>
  <c r="EH21" i="2"/>
  <c r="EH41" i="2" s="1"/>
  <c r="EH48" i="2" s="1"/>
  <c r="EH49" i="2" s="1"/>
  <c r="EJ74" i="4"/>
  <c r="EJ78" i="4"/>
  <c r="EJ82" i="4"/>
  <c r="EJ86" i="4"/>
  <c r="EJ75" i="4"/>
  <c r="EJ79" i="4"/>
  <c r="EJ83" i="4"/>
  <c r="EJ87" i="4"/>
  <c r="EJ76" i="4"/>
  <c r="EJ80" i="4"/>
  <c r="EJ84" i="4"/>
  <c r="EJ88" i="4"/>
  <c r="EJ73" i="4"/>
  <c r="EJ77" i="4"/>
  <c r="EJ81" i="4"/>
  <c r="EJ85" i="4"/>
  <c r="EI97" i="4"/>
  <c r="EO3" i="2"/>
  <c r="EP1" i="2"/>
  <c r="EP3" i="2" s="1"/>
  <c r="G128" i="5"/>
  <c r="A129" i="5"/>
  <c r="EJ70" i="4"/>
  <c r="EJ68" i="4"/>
  <c r="EJ69" i="4"/>
  <c r="EI61" i="4"/>
  <c r="EJ62" i="4"/>
  <c r="EJ63" i="4"/>
  <c r="EJ64" i="4"/>
  <c r="EJ65" i="4"/>
  <c r="EL118" i="4"/>
  <c r="EM3" i="4"/>
  <c r="EL120" i="4"/>
  <c r="EL121" i="4" s="1"/>
  <c r="EL123" i="4"/>
  <c r="EL5" i="4"/>
  <c r="EL4" i="4"/>
  <c r="EJ99" i="4"/>
  <c r="EJ98" i="4"/>
  <c r="EI72" i="4"/>
  <c r="B67" i="5"/>
  <c r="EK37" i="4"/>
  <c r="EK17" i="4"/>
  <c r="EK22" i="4"/>
  <c r="EK48" i="4"/>
  <c r="EK11" i="4"/>
  <c r="EK45" i="4"/>
  <c r="EK44" i="4"/>
  <c r="EK43" i="4"/>
  <c r="EK42" i="4"/>
  <c r="EK49" i="4"/>
  <c r="EK41" i="4"/>
  <c r="EK38" i="4"/>
  <c r="EK33" i="4"/>
  <c r="EK29" i="4"/>
  <c r="EK25" i="4"/>
  <c r="EK19" i="4"/>
  <c r="EK13" i="4"/>
  <c r="EK36" i="4"/>
  <c r="EK32" i="4"/>
  <c r="EK28" i="4"/>
  <c r="EK24" i="4"/>
  <c r="EK18" i="4"/>
  <c r="EK12" i="4"/>
  <c r="EK35" i="4"/>
  <c r="EK31" i="4"/>
  <c r="EK27" i="4"/>
  <c r="EK23" i="4"/>
  <c r="EK34" i="4"/>
  <c r="EK30" i="4"/>
  <c r="EK26" i="4"/>
  <c r="EK14" i="4"/>
  <c r="EP27" i="2" l="1"/>
  <c r="EP30" i="2"/>
  <c r="EP26" i="2"/>
  <c r="EP28" i="2"/>
  <c r="EP32" i="2"/>
  <c r="EP34" i="2"/>
  <c r="EP38" i="2"/>
  <c r="EP36" i="2"/>
  <c r="EP33" i="2"/>
  <c r="EP35" i="2"/>
  <c r="EP37" i="2"/>
  <c r="EP25" i="2"/>
  <c r="EP31" i="2"/>
  <c r="EP29" i="2"/>
  <c r="EP24" i="2"/>
  <c r="EO27" i="2"/>
  <c r="EO26" i="2"/>
  <c r="EO34" i="2"/>
  <c r="EO37" i="2"/>
  <c r="EO30" i="2"/>
  <c r="EO32" i="2"/>
  <c r="EO28" i="2"/>
  <c r="EO36" i="2"/>
  <c r="EO33" i="2"/>
  <c r="EO35" i="2"/>
  <c r="EO38" i="2"/>
  <c r="EO25" i="2"/>
  <c r="EO29" i="2"/>
  <c r="EO31" i="2"/>
  <c r="EO24" i="2"/>
  <c r="EG5" i="3"/>
  <c r="EL4" i="2" s="1"/>
  <c r="EL15" i="2" s="1"/>
  <c r="EH5" i="3"/>
  <c r="EM4" i="2" s="1"/>
  <c r="EF16" i="3"/>
  <c r="EJ67" i="4"/>
  <c r="EJ21" i="2"/>
  <c r="EJ41" i="2" s="1"/>
  <c r="EJ48" i="2" s="1"/>
  <c r="EJ49" i="2" s="1"/>
  <c r="EJ1" i="3"/>
  <c r="EI3" i="3"/>
  <c r="EK68" i="4"/>
  <c r="EK69" i="4"/>
  <c r="EK70" i="4"/>
  <c r="C67" i="5"/>
  <c r="EK63" i="4"/>
  <c r="EK64" i="4"/>
  <c r="EK65" i="4"/>
  <c r="EK62" i="4"/>
  <c r="EL37" i="4"/>
  <c r="EL22" i="4"/>
  <c r="EL48" i="4"/>
  <c r="EL11" i="4"/>
  <c r="EL17" i="4"/>
  <c r="EL45" i="4"/>
  <c r="EL44" i="4"/>
  <c r="EL43" i="4"/>
  <c r="EL42" i="4"/>
  <c r="EL49" i="4"/>
  <c r="EL36" i="4"/>
  <c r="EL32" i="4"/>
  <c r="EL28" i="4"/>
  <c r="EL24" i="4"/>
  <c r="EL18" i="4"/>
  <c r="EL12" i="4"/>
  <c r="EL35" i="4"/>
  <c r="EL31" i="4"/>
  <c r="EL27" i="4"/>
  <c r="EL23" i="4"/>
  <c r="EL34" i="4"/>
  <c r="EL30" i="4"/>
  <c r="EL26" i="4"/>
  <c r="EL14" i="4"/>
  <c r="EL41" i="4"/>
  <c r="EL38" i="4"/>
  <c r="EL33" i="4"/>
  <c r="EL29" i="4"/>
  <c r="EL25" i="4"/>
  <c r="EL19" i="4"/>
  <c r="EL13" i="4"/>
  <c r="EN39" i="2"/>
  <c r="EJ61" i="4"/>
  <c r="EK98" i="4"/>
  <c r="EK99" i="4"/>
  <c r="EK75" i="4"/>
  <c r="EK79" i="4"/>
  <c r="EK83" i="4"/>
  <c r="EK87" i="4"/>
  <c r="EK76" i="4"/>
  <c r="EK80" i="4"/>
  <c r="EK84" i="4"/>
  <c r="EK88" i="4"/>
  <c r="EK73" i="4"/>
  <c r="EK77" i="4"/>
  <c r="EK81" i="4"/>
  <c r="EK85" i="4"/>
  <c r="EK74" i="4"/>
  <c r="EK78" i="4"/>
  <c r="EK82" i="4"/>
  <c r="EK86" i="4"/>
  <c r="EJ97" i="4"/>
  <c r="EM123" i="4"/>
  <c r="EN3" i="4"/>
  <c r="EM120" i="4"/>
  <c r="EM121" i="4" s="1"/>
  <c r="EM118" i="4"/>
  <c r="EM5" i="4"/>
  <c r="EM4" i="4"/>
  <c r="A130" i="5"/>
  <c r="G129" i="5"/>
  <c r="EJ72" i="4"/>
  <c r="EG16" i="3" l="1"/>
  <c r="EM15" i="2"/>
  <c r="EK97" i="4"/>
  <c r="EL17" i="2"/>
  <c r="EL19" i="2" s="1"/>
  <c r="EK17" i="2"/>
  <c r="EK19" i="2" s="1"/>
  <c r="EK1" i="3"/>
  <c r="EK3" i="3" s="1"/>
  <c r="EJ3" i="3"/>
  <c r="EL68" i="4"/>
  <c r="EL69" i="4"/>
  <c r="EL70" i="4"/>
  <c r="EO39" i="2"/>
  <c r="EL64" i="4"/>
  <c r="EL65" i="4"/>
  <c r="EL62" i="4"/>
  <c r="EL63" i="4"/>
  <c r="EK67" i="4"/>
  <c r="EN120" i="4"/>
  <c r="EN121" i="4" s="1"/>
  <c r="EN123" i="4"/>
  <c r="EN118" i="4"/>
  <c r="EO3" i="4"/>
  <c r="EN5" i="4"/>
  <c r="EN4" i="4"/>
  <c r="EM37" i="4"/>
  <c r="EM11" i="4"/>
  <c r="EM17" i="4"/>
  <c r="EM22" i="4"/>
  <c r="EM48" i="4"/>
  <c r="EM49" i="4"/>
  <c r="EM45" i="4"/>
  <c r="EM44" i="4"/>
  <c r="EM43" i="4"/>
  <c r="EM42" i="4"/>
  <c r="EM35" i="4"/>
  <c r="EM31" i="4"/>
  <c r="EM27" i="4"/>
  <c r="EM23" i="4"/>
  <c r="EM34" i="4"/>
  <c r="EM30" i="4"/>
  <c r="EM26" i="4"/>
  <c r="EM14" i="4"/>
  <c r="EM41" i="4"/>
  <c r="EM38" i="4"/>
  <c r="EM33" i="4"/>
  <c r="EM29" i="4"/>
  <c r="EM25" i="4"/>
  <c r="EM19" i="4"/>
  <c r="EM13" i="4"/>
  <c r="EM36" i="4"/>
  <c r="EM32" i="4"/>
  <c r="EM28" i="4"/>
  <c r="EM24" i="4"/>
  <c r="EM18" i="4"/>
  <c r="EM12" i="4"/>
  <c r="EK72" i="4"/>
  <c r="EP39" i="2"/>
  <c r="EL98" i="4"/>
  <c r="EL99" i="4"/>
  <c r="D67" i="5"/>
  <c r="F67" i="5" s="1"/>
  <c r="B68" i="5" s="1"/>
  <c r="G130" i="5"/>
  <c r="A131" i="5"/>
  <c r="EL76" i="4"/>
  <c r="EL80" i="4"/>
  <c r="EL84" i="4"/>
  <c r="EL88" i="4"/>
  <c r="EL73" i="4"/>
  <c r="EL77" i="4"/>
  <c r="EL81" i="4"/>
  <c r="EL85" i="4"/>
  <c r="EL74" i="4"/>
  <c r="EL78" i="4"/>
  <c r="EL82" i="4"/>
  <c r="EL86" i="4"/>
  <c r="EL75" i="4"/>
  <c r="EL79" i="4"/>
  <c r="EL83" i="4"/>
  <c r="EL87" i="4"/>
  <c r="EK61" i="4"/>
  <c r="EI5" i="3" l="1"/>
  <c r="EN4" i="2" s="1"/>
  <c r="EN15" i="2" s="1"/>
  <c r="EH16" i="3"/>
  <c r="EL61" i="4"/>
  <c r="EL67" i="4"/>
  <c r="EL72" i="4"/>
  <c r="E67" i="5"/>
  <c r="EM17" i="2"/>
  <c r="EM19" i="2" s="1"/>
  <c r="EK21" i="2"/>
  <c r="EK41" i="2" s="1"/>
  <c r="EK48" i="2" s="1"/>
  <c r="EK49" i="2" s="1"/>
  <c r="EL21" i="2"/>
  <c r="EL41" i="2" s="1"/>
  <c r="EL48" i="2" s="1"/>
  <c r="EL49" i="2" s="1"/>
  <c r="A132" i="5"/>
  <c r="G131" i="5"/>
  <c r="EM69" i="4"/>
  <c r="EM70" i="4"/>
  <c r="EM68" i="4"/>
  <c r="EM67" i="4" s="1"/>
  <c r="EL97" i="4"/>
  <c r="EM65" i="4"/>
  <c r="EM62" i="4"/>
  <c r="EM63" i="4"/>
  <c r="EM64" i="4"/>
  <c r="EO123" i="4"/>
  <c r="EP3" i="4"/>
  <c r="EO118" i="4"/>
  <c r="EO120" i="4"/>
  <c r="EO121" i="4" s="1"/>
  <c r="EO4" i="4"/>
  <c r="EO5" i="4"/>
  <c r="C68" i="5"/>
  <c r="EM98" i="4"/>
  <c r="EM99" i="4"/>
  <c r="EM73" i="4"/>
  <c r="EM77" i="4"/>
  <c r="EM81" i="4"/>
  <c r="EM85" i="4"/>
  <c r="EM74" i="4"/>
  <c r="EM78" i="4"/>
  <c r="EM82" i="4"/>
  <c r="EM86" i="4"/>
  <c r="EM75" i="4"/>
  <c r="EM79" i="4"/>
  <c r="EM83" i="4"/>
  <c r="EM87" i="4"/>
  <c r="EM76" i="4"/>
  <c r="EM80" i="4"/>
  <c r="EM84" i="4"/>
  <c r="EM88" i="4"/>
  <c r="EN37" i="4"/>
  <c r="EN11" i="4"/>
  <c r="EN22" i="4"/>
  <c r="EN48" i="4"/>
  <c r="EN17" i="4"/>
  <c r="EN49" i="4"/>
  <c r="EN45" i="4"/>
  <c r="EN44" i="4"/>
  <c r="EN43" i="4"/>
  <c r="EN42" i="4"/>
  <c r="EN34" i="4"/>
  <c r="EN30" i="4"/>
  <c r="EN26" i="4"/>
  <c r="EN14" i="4"/>
  <c r="EN41" i="4"/>
  <c r="EN38" i="4"/>
  <c r="EN33" i="4"/>
  <c r="EN29" i="4"/>
  <c r="EN25" i="4"/>
  <c r="EN19" i="4"/>
  <c r="EN13" i="4"/>
  <c r="EN36" i="4"/>
  <c r="EN32" i="4"/>
  <c r="EN28" i="4"/>
  <c r="EN24" i="4"/>
  <c r="EN18" i="4"/>
  <c r="EN12" i="4"/>
  <c r="EN35" i="4"/>
  <c r="EN31" i="4"/>
  <c r="EN27" i="4"/>
  <c r="EN23" i="4"/>
  <c r="EI16" i="3" l="1"/>
  <c r="EK5" i="3"/>
  <c r="EP4" i="2" s="1"/>
  <c r="EJ5" i="3"/>
  <c r="EO4" i="2" s="1"/>
  <c r="EM21" i="2"/>
  <c r="EM41" i="2" s="1"/>
  <c r="EM48" i="2" s="1"/>
  <c r="EM49" i="2" s="1"/>
  <c r="EO11" i="4"/>
  <c r="EO37" i="4"/>
  <c r="EO17" i="4"/>
  <c r="EO22" i="4"/>
  <c r="EO48" i="4"/>
  <c r="EO45" i="4"/>
  <c r="EO44" i="4"/>
  <c r="EO43" i="4"/>
  <c r="EO42" i="4"/>
  <c r="EO49" i="4"/>
  <c r="EO41" i="4"/>
  <c r="EO38" i="4"/>
  <c r="EO33" i="4"/>
  <c r="EO29" i="4"/>
  <c r="EO25" i="4"/>
  <c r="EO19" i="4"/>
  <c r="EO13" i="4"/>
  <c r="EO36" i="4"/>
  <c r="EO32" i="4"/>
  <c r="EO28" i="4"/>
  <c r="EO24" i="4"/>
  <c r="EO18" i="4"/>
  <c r="EO12" i="4"/>
  <c r="EO35" i="4"/>
  <c r="EO31" i="4"/>
  <c r="EO27" i="4"/>
  <c r="EO23" i="4"/>
  <c r="EO34" i="4"/>
  <c r="EO30" i="4"/>
  <c r="EO26" i="4"/>
  <c r="EO14" i="4"/>
  <c r="EM97" i="4"/>
  <c r="EN74" i="4"/>
  <c r="EN78" i="4"/>
  <c r="EN82" i="4"/>
  <c r="EN86" i="4"/>
  <c r="EN75" i="4"/>
  <c r="EN79" i="4"/>
  <c r="EN83" i="4"/>
  <c r="EN87" i="4"/>
  <c r="EN76" i="4"/>
  <c r="EN80" i="4"/>
  <c r="EN84" i="4"/>
  <c r="EN88" i="4"/>
  <c r="EN73" i="4"/>
  <c r="EN77" i="4"/>
  <c r="EN81" i="4"/>
  <c r="EN85" i="4"/>
  <c r="EN68" i="4"/>
  <c r="EN70" i="4"/>
  <c r="EN69" i="4"/>
  <c r="EM72" i="4"/>
  <c r="G132" i="5"/>
  <c r="A133" i="5"/>
  <c r="EN64" i="4"/>
  <c r="EN62" i="4"/>
  <c r="EN63" i="4"/>
  <c r="EN65" i="4"/>
  <c r="EN99" i="4"/>
  <c r="EN98" i="4"/>
  <c r="EN97" i="4" s="1"/>
  <c r="D68" i="5"/>
  <c r="F68" i="5" s="1"/>
  <c r="B69" i="5" s="1"/>
  <c r="EP118" i="4"/>
  <c r="EP123" i="4"/>
  <c r="EP120" i="4"/>
  <c r="EP121" i="4" s="1"/>
  <c r="X121" i="4" s="1"/>
  <c r="EP5" i="4"/>
  <c r="EP4" i="4"/>
  <c r="EM61" i="4"/>
  <c r="EP15" i="2" l="1"/>
  <c r="EO15" i="2"/>
  <c r="EK16" i="3"/>
  <c r="EJ16" i="3"/>
  <c r="EO17" i="2"/>
  <c r="EO19" i="2" s="1"/>
  <c r="EN17" i="2"/>
  <c r="EN19" i="2" s="1"/>
  <c r="A134" i="5"/>
  <c r="G133" i="5"/>
  <c r="EO69" i="4"/>
  <c r="EO70" i="4"/>
  <c r="EO68" i="4"/>
  <c r="EP22" i="4"/>
  <c r="EP48" i="4"/>
  <c r="EP37" i="4"/>
  <c r="X37" i="4" s="1"/>
  <c r="EP17" i="4"/>
  <c r="EP11" i="4"/>
  <c r="EP45" i="4"/>
  <c r="X45" i="4" s="1"/>
  <c r="EP44" i="4"/>
  <c r="X44" i="4" s="1"/>
  <c r="EP43" i="4"/>
  <c r="X43" i="4" s="1"/>
  <c r="EP42" i="4"/>
  <c r="X42" i="4" s="1"/>
  <c r="EP49" i="4"/>
  <c r="X49" i="4" s="1"/>
  <c r="EP36" i="4"/>
  <c r="X36" i="4" s="1"/>
  <c r="EP32" i="4"/>
  <c r="X32" i="4" s="1"/>
  <c r="EP28" i="4"/>
  <c r="X28" i="4" s="1"/>
  <c r="EP24" i="4"/>
  <c r="X24" i="4" s="1"/>
  <c r="EP18" i="4"/>
  <c r="X18" i="4" s="1"/>
  <c r="EP12" i="4"/>
  <c r="X12" i="4" s="1"/>
  <c r="EP35" i="4"/>
  <c r="X35" i="4" s="1"/>
  <c r="EP31" i="4"/>
  <c r="X31" i="4" s="1"/>
  <c r="EP27" i="4"/>
  <c r="X27" i="4" s="1"/>
  <c r="EP23" i="4"/>
  <c r="X23" i="4" s="1"/>
  <c r="EP34" i="4"/>
  <c r="X34" i="4" s="1"/>
  <c r="EP30" i="4"/>
  <c r="X30" i="4" s="1"/>
  <c r="EP26" i="4"/>
  <c r="X26" i="4" s="1"/>
  <c r="EP14" i="4"/>
  <c r="X14" i="4" s="1"/>
  <c r="EP41" i="4"/>
  <c r="X41" i="4" s="1"/>
  <c r="EP38" i="4"/>
  <c r="X38" i="4" s="1"/>
  <c r="EP33" i="4"/>
  <c r="X33" i="4" s="1"/>
  <c r="EP29" i="4"/>
  <c r="X29" i="4" s="1"/>
  <c r="EP25" i="4"/>
  <c r="X25" i="4" s="1"/>
  <c r="EP19" i="4"/>
  <c r="X19" i="4" s="1"/>
  <c r="EP13" i="4"/>
  <c r="X13" i="4" s="1"/>
  <c r="X123" i="4"/>
  <c r="EN61" i="4"/>
  <c r="C69" i="5"/>
  <c r="EO73" i="4"/>
  <c r="EO77" i="4"/>
  <c r="EO81" i="4"/>
  <c r="EO85" i="4"/>
  <c r="EO75" i="4"/>
  <c r="EO79" i="4"/>
  <c r="EO83" i="4"/>
  <c r="EO87" i="4"/>
  <c r="EO78" i="4"/>
  <c r="EO86" i="4"/>
  <c r="EO80" i="4"/>
  <c r="EO88" i="4"/>
  <c r="EO74" i="4"/>
  <c r="EO82" i="4"/>
  <c r="EO76" i="4"/>
  <c r="EO84" i="4"/>
  <c r="E68" i="5"/>
  <c r="EN67" i="4"/>
  <c r="EN72" i="4"/>
  <c r="EO98" i="4"/>
  <c r="EO99" i="4"/>
  <c r="EO65" i="4"/>
  <c r="EO63" i="4"/>
  <c r="EO62" i="4"/>
  <c r="EO64" i="4"/>
  <c r="EO21" i="2" l="1"/>
  <c r="EO41" i="2" s="1"/>
  <c r="EO48" i="2" s="1"/>
  <c r="EO49" i="2" s="1"/>
  <c r="EN21" i="2"/>
  <c r="EN41" i="2" s="1"/>
  <c r="EN48" i="2" s="1"/>
  <c r="EN49" i="2" s="1"/>
  <c r="EP17" i="2"/>
  <c r="EP19" i="2" s="1"/>
  <c r="EP62" i="4"/>
  <c r="EP64" i="4"/>
  <c r="EP65" i="4"/>
  <c r="EP63" i="4"/>
  <c r="X11" i="4"/>
  <c r="EO97" i="4"/>
  <c r="EP70" i="4"/>
  <c r="EP68" i="4"/>
  <c r="EP69" i="4"/>
  <c r="X17" i="4"/>
  <c r="EO61" i="4"/>
  <c r="EO67" i="4"/>
  <c r="EP74" i="4"/>
  <c r="EP78" i="4"/>
  <c r="EP82" i="4"/>
  <c r="EP86" i="4"/>
  <c r="EP76" i="4"/>
  <c r="EP80" i="4"/>
  <c r="EP84" i="4"/>
  <c r="EP88" i="4"/>
  <c r="EP73" i="4"/>
  <c r="EP81" i="4"/>
  <c r="EP75" i="4"/>
  <c r="EP83" i="4"/>
  <c r="EP77" i="4"/>
  <c r="EP85" i="4"/>
  <c r="EP79" i="4"/>
  <c r="EP87" i="4"/>
  <c r="X22" i="4"/>
  <c r="EO72" i="4"/>
  <c r="D69" i="5"/>
  <c r="F69" i="5" s="1"/>
  <c r="B70" i="5" s="1"/>
  <c r="EP99" i="4"/>
  <c r="EP98" i="4"/>
  <c r="EP97" i="4" s="1"/>
  <c r="X48" i="4"/>
  <c r="G134" i="5"/>
  <c r="A135" i="5"/>
  <c r="EP21" i="2" l="1"/>
  <c r="EP41" i="2" s="1"/>
  <c r="EP48" i="2" s="1"/>
  <c r="EP49" i="2" s="1"/>
  <c r="E69" i="5"/>
  <c r="A136" i="5"/>
  <c r="G135" i="5"/>
  <c r="EP72" i="4"/>
  <c r="EP61" i="4"/>
  <c r="C70" i="5"/>
  <c r="EP67" i="4"/>
  <c r="D70" i="5" l="1"/>
  <c r="F70" i="5" s="1"/>
  <c r="G136" i="5"/>
  <c r="A137" i="5"/>
  <c r="B71" i="5" l="1"/>
  <c r="S30" i="1"/>
  <c r="A138" i="5"/>
  <c r="G137" i="5"/>
  <c r="E70" i="5"/>
  <c r="G138" i="5" l="1"/>
  <c r="A139" i="5"/>
  <c r="C71" i="5"/>
  <c r="A140" i="5" l="1"/>
  <c r="G139" i="5"/>
  <c r="D71" i="5"/>
  <c r="F71" i="5" s="1"/>
  <c r="B72" i="5" s="1"/>
  <c r="E71" i="5" l="1"/>
  <c r="C72" i="5"/>
  <c r="G140" i="5"/>
  <c r="A141" i="5"/>
  <c r="A142" i="5" l="1"/>
  <c r="G141" i="5"/>
  <c r="D72" i="5"/>
  <c r="F72" i="5" s="1"/>
  <c r="B73" i="5" s="1"/>
  <c r="E72" i="5" l="1"/>
  <c r="C73" i="5"/>
  <c r="G142" i="5"/>
  <c r="A143" i="5"/>
  <c r="A144" i="5" l="1"/>
  <c r="G143" i="5"/>
  <c r="D73" i="5"/>
  <c r="F73" i="5" s="1"/>
  <c r="B74" i="5" s="1"/>
  <c r="E73" i="5" l="1"/>
  <c r="C74" i="5"/>
  <c r="G144" i="5"/>
  <c r="A145" i="5"/>
  <c r="A146" i="5" l="1"/>
  <c r="G145" i="5"/>
  <c r="D74" i="5"/>
  <c r="F74" i="5" s="1"/>
  <c r="B75" i="5" s="1"/>
  <c r="E74" i="5" l="1"/>
  <c r="C75" i="5"/>
  <c r="G146" i="5"/>
  <c r="A147" i="5"/>
  <c r="A148" i="5" l="1"/>
  <c r="G147" i="5"/>
  <c r="D75" i="5"/>
  <c r="F75" i="5" s="1"/>
  <c r="B76" i="5" s="1"/>
  <c r="E75" i="5" l="1"/>
  <c r="C76" i="5"/>
  <c r="G148" i="5"/>
  <c r="A149" i="5"/>
  <c r="A150" i="5" l="1"/>
  <c r="G149" i="5"/>
  <c r="D76" i="5"/>
  <c r="F76" i="5" s="1"/>
  <c r="B77" i="5" s="1"/>
  <c r="E76" i="5" l="1"/>
  <c r="C77" i="5"/>
  <c r="G150" i="5"/>
  <c r="A151" i="5"/>
  <c r="A152" i="5" l="1"/>
  <c r="G151" i="5"/>
  <c r="D77" i="5"/>
  <c r="F77" i="5" s="1"/>
  <c r="B78" i="5" s="1"/>
  <c r="E77" i="5" l="1"/>
  <c r="C78" i="5"/>
  <c r="G152" i="5"/>
  <c r="A153" i="5"/>
  <c r="A154" i="5" l="1"/>
  <c r="G153" i="5"/>
  <c r="D78" i="5"/>
  <c r="F78" i="5" s="1"/>
  <c r="E78" i="5" l="1"/>
  <c r="B79" i="5"/>
  <c r="G154" i="5"/>
  <c r="A155" i="5"/>
  <c r="A156" i="5" l="1"/>
  <c r="G155" i="5"/>
  <c r="C79" i="5"/>
  <c r="D79" i="5" l="1"/>
  <c r="F79" i="5" s="1"/>
  <c r="B80" i="5" s="1"/>
  <c r="G156" i="5"/>
  <c r="A157" i="5"/>
  <c r="A158" i="5" l="1"/>
  <c r="G157" i="5"/>
  <c r="C80" i="5"/>
  <c r="E79" i="5"/>
  <c r="D80" i="5" l="1"/>
  <c r="F80" i="5" s="1"/>
  <c r="B81" i="5" s="1"/>
  <c r="G158" i="5"/>
  <c r="A159" i="5"/>
  <c r="C81" i="5" l="1"/>
  <c r="A160" i="5"/>
  <c r="G159" i="5"/>
  <c r="E80" i="5"/>
  <c r="G160" i="5" l="1"/>
  <c r="A161" i="5"/>
  <c r="D81" i="5"/>
  <c r="F81" i="5" s="1"/>
  <c r="B82" i="5" s="1"/>
  <c r="E81" i="5" l="1"/>
  <c r="A162" i="5"/>
  <c r="G161" i="5"/>
  <c r="C82" i="5"/>
  <c r="D82" i="5" l="1"/>
  <c r="F82" i="5" s="1"/>
  <c r="B83" i="5" s="1"/>
  <c r="G162" i="5"/>
  <c r="A163" i="5"/>
  <c r="C83" i="5" l="1"/>
  <c r="A164" i="5"/>
  <c r="G163" i="5"/>
  <c r="E82" i="5"/>
  <c r="G164" i="5" l="1"/>
  <c r="A165" i="5"/>
  <c r="D83" i="5"/>
  <c r="F83" i="5" s="1"/>
  <c r="B84" i="5" s="1"/>
  <c r="E83" i="5" l="1"/>
  <c r="A166" i="5"/>
  <c r="G165" i="5"/>
  <c r="C84" i="5"/>
  <c r="D84" i="5" l="1"/>
  <c r="F84" i="5" s="1"/>
  <c r="B85" i="5" s="1"/>
  <c r="G166" i="5"/>
  <c r="A167" i="5"/>
  <c r="C85" i="5" l="1"/>
  <c r="A168" i="5"/>
  <c r="G167" i="5"/>
  <c r="E84" i="5"/>
  <c r="G168" i="5" l="1"/>
  <c r="A169" i="5"/>
  <c r="D85" i="5"/>
  <c r="F85" i="5" s="1"/>
  <c r="B86" i="5" s="1"/>
  <c r="E85" i="5" l="1"/>
  <c r="A170" i="5"/>
  <c r="G169" i="5"/>
  <c r="C86" i="5"/>
  <c r="D86" i="5" l="1"/>
  <c r="F86" i="5" s="1"/>
  <c r="B87" i="5" s="1"/>
  <c r="G170" i="5"/>
  <c r="A171" i="5"/>
  <c r="C87" i="5" l="1"/>
  <c r="A172" i="5"/>
  <c r="G171" i="5"/>
  <c r="E86" i="5"/>
  <c r="G172" i="5" l="1"/>
  <c r="A173" i="5"/>
  <c r="D87" i="5"/>
  <c r="F87" i="5" s="1"/>
  <c r="B88" i="5" s="1"/>
  <c r="E87" i="5" l="1"/>
  <c r="A174" i="5"/>
  <c r="G173" i="5"/>
  <c r="C88" i="5"/>
  <c r="D88" i="5" l="1"/>
  <c r="F88" i="5" s="1"/>
  <c r="B89" i="5" s="1"/>
  <c r="G174" i="5"/>
  <c r="A175" i="5"/>
  <c r="C89" i="5" l="1"/>
  <c r="A176" i="5"/>
  <c r="G175" i="5"/>
  <c r="E88" i="5"/>
  <c r="G176" i="5" l="1"/>
  <c r="A177" i="5"/>
  <c r="D89" i="5"/>
  <c r="F89" i="5" s="1"/>
  <c r="B90" i="5" s="1"/>
  <c r="E89" i="5" l="1"/>
  <c r="A178" i="5"/>
  <c r="G177" i="5"/>
  <c r="C90" i="5"/>
  <c r="D90" i="5" l="1"/>
  <c r="F90" i="5" s="1"/>
  <c r="G178" i="5"/>
  <c r="A179" i="5"/>
  <c r="A180" i="5" l="1"/>
  <c r="G179" i="5"/>
  <c r="B91" i="5"/>
  <c r="E90" i="5"/>
  <c r="C91" i="5" l="1"/>
  <c r="G180" i="5"/>
  <c r="A181" i="5"/>
  <c r="A182" i="5" l="1"/>
  <c r="G181" i="5"/>
  <c r="D91" i="5"/>
  <c r="F91" i="5" s="1"/>
  <c r="B92" i="5" s="1"/>
  <c r="E91" i="5" l="1"/>
  <c r="C92" i="5"/>
  <c r="G182" i="5"/>
  <c r="A183" i="5"/>
  <c r="A184" i="5" l="1"/>
  <c r="G183" i="5"/>
  <c r="D92" i="5"/>
  <c r="F92" i="5" s="1"/>
  <c r="B93" i="5" s="1"/>
  <c r="E92" i="5" l="1"/>
  <c r="C93" i="5"/>
  <c r="G184" i="5"/>
  <c r="A185" i="5"/>
  <c r="A186" i="5" l="1"/>
  <c r="G185" i="5"/>
  <c r="D93" i="5"/>
  <c r="F93" i="5" s="1"/>
  <c r="B94" i="5" s="1"/>
  <c r="E93" i="5" l="1"/>
  <c r="C94" i="5"/>
  <c r="G186" i="5"/>
  <c r="A187" i="5"/>
  <c r="A188" i="5" l="1"/>
  <c r="G187" i="5"/>
  <c r="D94" i="5"/>
  <c r="F94" i="5" s="1"/>
  <c r="B95" i="5" s="1"/>
  <c r="E94" i="5" l="1"/>
  <c r="C95" i="5"/>
  <c r="G188" i="5"/>
  <c r="A189" i="5"/>
  <c r="A190" i="5" l="1"/>
  <c r="G189" i="5"/>
  <c r="D95" i="5"/>
  <c r="F95" i="5" s="1"/>
  <c r="B96" i="5" s="1"/>
  <c r="E95" i="5" l="1"/>
  <c r="C96" i="5"/>
  <c r="G190" i="5"/>
  <c r="A191" i="5"/>
  <c r="A192" i="5" l="1"/>
  <c r="G191" i="5"/>
  <c r="D96" i="5"/>
  <c r="F96" i="5" s="1"/>
  <c r="B97" i="5" s="1"/>
  <c r="E96" i="5" l="1"/>
  <c r="C97" i="5"/>
  <c r="G192" i="5"/>
  <c r="A193" i="5"/>
  <c r="A194" i="5" l="1"/>
  <c r="G193" i="5"/>
  <c r="D97" i="5"/>
  <c r="F97" i="5" s="1"/>
  <c r="B98" i="5" s="1"/>
  <c r="E97" i="5" l="1"/>
  <c r="C98" i="5"/>
  <c r="G194" i="5"/>
  <c r="A195" i="5"/>
  <c r="A196" i="5" l="1"/>
  <c r="G195" i="5"/>
  <c r="D98" i="5"/>
  <c r="F98" i="5" s="1"/>
  <c r="B99" i="5" s="1"/>
  <c r="E98" i="5" l="1"/>
  <c r="C99" i="5"/>
  <c r="G196" i="5"/>
  <c r="A197" i="5"/>
  <c r="A198" i="5" l="1"/>
  <c r="G197" i="5"/>
  <c r="D99" i="5"/>
  <c r="F99" i="5" s="1"/>
  <c r="B100" i="5" s="1"/>
  <c r="E99" i="5" l="1"/>
  <c r="C100" i="5"/>
  <c r="G198" i="5"/>
  <c r="A199" i="5"/>
  <c r="A200" i="5" l="1"/>
  <c r="G199" i="5"/>
  <c r="D100" i="5"/>
  <c r="F100" i="5" s="1"/>
  <c r="B101" i="5" s="1"/>
  <c r="E100" i="5" l="1"/>
  <c r="C101" i="5"/>
  <c r="G200" i="5"/>
  <c r="A201" i="5"/>
  <c r="A202" i="5" l="1"/>
  <c r="G201" i="5"/>
  <c r="D101" i="5"/>
  <c r="F101" i="5" s="1"/>
  <c r="B102" i="5" s="1"/>
  <c r="E101" i="5" l="1"/>
  <c r="C102" i="5"/>
  <c r="G202" i="5"/>
  <c r="A203" i="5"/>
  <c r="A204" i="5" l="1"/>
  <c r="G203" i="5"/>
  <c r="D102" i="5"/>
  <c r="F102" i="5" s="1"/>
  <c r="E102" i="5" l="1"/>
  <c r="B103" i="5"/>
  <c r="G204" i="5"/>
  <c r="A205" i="5"/>
  <c r="A206" i="5" l="1"/>
  <c r="G205" i="5"/>
  <c r="C103" i="5"/>
  <c r="D103" i="5" l="1"/>
  <c r="F103" i="5" s="1"/>
  <c r="B104" i="5" s="1"/>
  <c r="G206" i="5"/>
  <c r="A207" i="5"/>
  <c r="A208" i="5" l="1"/>
  <c r="G207" i="5"/>
  <c r="C104" i="5"/>
  <c r="E103" i="5"/>
  <c r="D104" i="5" l="1"/>
  <c r="F104" i="5" s="1"/>
  <c r="B105" i="5" s="1"/>
  <c r="G208" i="5"/>
  <c r="A209" i="5"/>
  <c r="A210" i="5" l="1"/>
  <c r="G209" i="5"/>
  <c r="C105" i="5"/>
  <c r="E104" i="5"/>
  <c r="D105" i="5" l="1"/>
  <c r="F105" i="5" s="1"/>
  <c r="B106" i="5" s="1"/>
  <c r="G210" i="5"/>
  <c r="A211" i="5"/>
  <c r="C106" i="5" l="1"/>
  <c r="A212" i="5"/>
  <c r="G211" i="5"/>
  <c r="E105" i="5"/>
  <c r="G212" i="5" l="1"/>
  <c r="A213" i="5"/>
  <c r="D106" i="5"/>
  <c r="F106" i="5" s="1"/>
  <c r="B107" i="5" s="1"/>
  <c r="E106" i="5" l="1"/>
  <c r="A214" i="5"/>
  <c r="G213" i="5"/>
  <c r="C107" i="5"/>
  <c r="D107" i="5" l="1"/>
  <c r="F107" i="5" s="1"/>
  <c r="B108" i="5" s="1"/>
  <c r="G214" i="5"/>
  <c r="A215" i="5"/>
  <c r="C108" i="5" l="1"/>
  <c r="A216" i="5"/>
  <c r="G215" i="5"/>
  <c r="E107" i="5"/>
  <c r="D108" i="5" l="1"/>
  <c r="F108" i="5" s="1"/>
  <c r="B109" i="5" s="1"/>
  <c r="G216" i="5"/>
  <c r="A217" i="5"/>
  <c r="A218" i="5" l="1"/>
  <c r="G217" i="5"/>
  <c r="C109" i="5"/>
  <c r="E108" i="5"/>
  <c r="D109" i="5" l="1"/>
  <c r="F109" i="5" s="1"/>
  <c r="B110" i="5" s="1"/>
  <c r="G218" i="5"/>
  <c r="A219" i="5"/>
  <c r="C110" i="5" l="1"/>
  <c r="A220" i="5"/>
  <c r="G219" i="5"/>
  <c r="E109" i="5"/>
  <c r="G220" i="5" l="1"/>
  <c r="A221" i="5"/>
  <c r="D110" i="5"/>
  <c r="F110" i="5" s="1"/>
  <c r="B111" i="5" s="1"/>
  <c r="E110" i="5" l="1"/>
  <c r="A222" i="5"/>
  <c r="G221" i="5"/>
  <c r="C111" i="5"/>
  <c r="D111" i="5" l="1"/>
  <c r="F111" i="5" s="1"/>
  <c r="B112" i="5" s="1"/>
  <c r="G222" i="5"/>
  <c r="A223" i="5"/>
  <c r="A224" i="5" l="1"/>
  <c r="G223" i="5"/>
  <c r="C112" i="5"/>
  <c r="E111" i="5"/>
  <c r="D112" i="5" l="1"/>
  <c r="F112" i="5" s="1"/>
  <c r="B113" i="5" s="1"/>
  <c r="G224" i="5"/>
  <c r="A225" i="5"/>
  <c r="A226" i="5" l="1"/>
  <c r="G225" i="5"/>
  <c r="C113" i="5"/>
  <c r="E112" i="5"/>
  <c r="D113" i="5" l="1"/>
  <c r="F113" i="5" s="1"/>
  <c r="B114" i="5" s="1"/>
  <c r="G226" i="5"/>
  <c r="A227" i="5"/>
  <c r="C114" i="5" l="1"/>
  <c r="A228" i="5"/>
  <c r="G227" i="5"/>
  <c r="E113" i="5"/>
  <c r="G228" i="5" l="1"/>
  <c r="A229" i="5"/>
  <c r="D114" i="5"/>
  <c r="F114" i="5" s="1"/>
  <c r="B115" i="5" s="1"/>
  <c r="E114" i="5" l="1"/>
  <c r="A230" i="5"/>
  <c r="G229" i="5"/>
  <c r="C115" i="5"/>
  <c r="D115" i="5" l="1"/>
  <c r="F115" i="5" s="1"/>
  <c r="B116" i="5" s="1"/>
  <c r="G230" i="5"/>
  <c r="A231" i="5"/>
  <c r="C116" i="5" l="1"/>
  <c r="A232" i="5"/>
  <c r="G231" i="5"/>
  <c r="E115" i="5"/>
  <c r="D116" i="5" l="1"/>
  <c r="F116" i="5" s="1"/>
  <c r="B117" i="5" s="1"/>
  <c r="G232" i="5"/>
  <c r="A233" i="5"/>
  <c r="A234" i="5" l="1"/>
  <c r="G233" i="5"/>
  <c r="C117" i="5"/>
  <c r="E116" i="5"/>
  <c r="D117" i="5" l="1"/>
  <c r="F117" i="5" s="1"/>
  <c r="B118" i="5" s="1"/>
  <c r="G234" i="5"/>
  <c r="A235" i="5"/>
  <c r="C118" i="5" l="1"/>
  <c r="A236" i="5"/>
  <c r="G235" i="5"/>
  <c r="E117" i="5"/>
  <c r="G236" i="5" l="1"/>
  <c r="A237" i="5"/>
  <c r="D118" i="5"/>
  <c r="F118" i="5" s="1"/>
  <c r="B119" i="5" s="1"/>
  <c r="E118" i="5" l="1"/>
  <c r="A238" i="5"/>
  <c r="G237" i="5"/>
  <c r="C119" i="5"/>
  <c r="D119" i="5" l="1"/>
  <c r="F119" i="5" s="1"/>
  <c r="B120" i="5" s="1"/>
  <c r="G238" i="5"/>
  <c r="A239" i="5"/>
  <c r="C120" i="5" l="1"/>
  <c r="A240" i="5"/>
  <c r="G239" i="5"/>
  <c r="E119" i="5"/>
  <c r="G240" i="5" l="1"/>
  <c r="A241" i="5"/>
  <c r="D120" i="5"/>
  <c r="F120" i="5" s="1"/>
  <c r="B121" i="5" s="1"/>
  <c r="E120" i="5" l="1"/>
  <c r="A242" i="5"/>
  <c r="G241" i="5"/>
  <c r="C121" i="5"/>
  <c r="D121" i="5" l="1"/>
  <c r="F121" i="5" s="1"/>
  <c r="B122" i="5" s="1"/>
  <c r="G242" i="5"/>
  <c r="A243" i="5"/>
  <c r="C122" i="5" l="1"/>
  <c r="A244" i="5"/>
  <c r="G243" i="5"/>
  <c r="E121" i="5"/>
  <c r="G244" i="5" l="1"/>
  <c r="A245" i="5"/>
  <c r="D122" i="5"/>
  <c r="F122" i="5" s="1"/>
  <c r="B123" i="5" s="1"/>
  <c r="E122" i="5" l="1"/>
  <c r="A246" i="5"/>
  <c r="G245" i="5"/>
  <c r="C123" i="5"/>
  <c r="D123" i="5" l="1"/>
  <c r="F123" i="5" s="1"/>
  <c r="B124" i="5" s="1"/>
  <c r="G246" i="5"/>
  <c r="A247" i="5"/>
  <c r="C124" i="5" l="1"/>
  <c r="A248" i="5"/>
  <c r="G247" i="5"/>
  <c r="E123" i="5"/>
  <c r="D124" i="5" l="1"/>
  <c r="F124" i="5" s="1"/>
  <c r="B125" i="5" s="1"/>
  <c r="G248" i="5"/>
  <c r="A249" i="5"/>
  <c r="A250" i="5" l="1"/>
  <c r="G249" i="5"/>
  <c r="C125" i="5"/>
  <c r="E124" i="5"/>
  <c r="D125" i="5" l="1"/>
  <c r="F125" i="5" s="1"/>
  <c r="B126" i="5" s="1"/>
  <c r="G250" i="5"/>
  <c r="C126" i="5" l="1"/>
  <c r="E125" i="5"/>
  <c r="D126" i="5" l="1"/>
  <c r="F126" i="5" s="1"/>
  <c r="B127" i="5" s="1"/>
  <c r="C127" i="5" l="1"/>
  <c r="E126" i="5"/>
  <c r="D127" i="5" l="1"/>
  <c r="F127" i="5" s="1"/>
  <c r="B128" i="5" s="1"/>
  <c r="C128" i="5" l="1"/>
  <c r="E127" i="5"/>
  <c r="D128" i="5" l="1"/>
  <c r="F128" i="5" s="1"/>
  <c r="B129" i="5" s="1"/>
  <c r="C129" i="5" l="1"/>
  <c r="E128" i="5"/>
  <c r="D129" i="5" l="1"/>
  <c r="F129" i="5" s="1"/>
  <c r="B130" i="5" s="1"/>
  <c r="C130" i="5" l="1"/>
  <c r="E129" i="5"/>
  <c r="D130" i="5" l="1"/>
  <c r="F130" i="5" s="1"/>
  <c r="B131" i="5" s="1"/>
  <c r="C131" i="5" l="1"/>
  <c r="E130" i="5"/>
  <c r="D131" i="5" l="1"/>
  <c r="F131" i="5" s="1"/>
  <c r="B132" i="5" s="1"/>
  <c r="C132" i="5" l="1"/>
  <c r="E131" i="5"/>
  <c r="D132" i="5" l="1"/>
  <c r="F132" i="5" s="1"/>
  <c r="B133" i="5" s="1"/>
  <c r="C133" i="5" l="1"/>
  <c r="E132" i="5"/>
  <c r="D133" i="5" l="1"/>
  <c r="F133" i="5" s="1"/>
  <c r="B134" i="5" s="1"/>
  <c r="C134" i="5" l="1"/>
  <c r="E133" i="5"/>
  <c r="D134" i="5" l="1"/>
  <c r="F134" i="5" s="1"/>
  <c r="B135" i="5" s="1"/>
  <c r="C135" i="5" l="1"/>
  <c r="E134" i="5"/>
  <c r="D135" i="5" l="1"/>
  <c r="F135" i="5" s="1"/>
  <c r="B136" i="5" s="1"/>
  <c r="C136" i="5" l="1"/>
  <c r="E135" i="5"/>
  <c r="D136" i="5" l="1"/>
  <c r="F136" i="5" s="1"/>
  <c r="B137" i="5" s="1"/>
  <c r="C137" i="5" l="1"/>
  <c r="E136" i="5"/>
  <c r="D137" i="5" l="1"/>
  <c r="F137" i="5" s="1"/>
  <c r="B138" i="5" s="1"/>
  <c r="C138" i="5" l="1"/>
  <c r="E137" i="5"/>
  <c r="D138" i="5" l="1"/>
  <c r="F138" i="5" s="1"/>
  <c r="B139" i="5" s="1"/>
  <c r="C139" i="5" l="1"/>
  <c r="E138" i="5"/>
  <c r="D139" i="5" l="1"/>
  <c r="F139" i="5" s="1"/>
  <c r="B140" i="5" s="1"/>
  <c r="C140" i="5" l="1"/>
  <c r="E139" i="5"/>
  <c r="D140" i="5" l="1"/>
  <c r="F140" i="5" s="1"/>
  <c r="B141" i="5" s="1"/>
  <c r="C141" i="5" l="1"/>
  <c r="E140" i="5"/>
  <c r="D141" i="5" l="1"/>
  <c r="F141" i="5" s="1"/>
  <c r="B142" i="5" s="1"/>
  <c r="C142" i="5" l="1"/>
  <c r="E141" i="5"/>
  <c r="D142" i="5" l="1"/>
  <c r="F142" i="5" s="1"/>
  <c r="B143" i="5" s="1"/>
  <c r="C143" i="5" l="1"/>
  <c r="E142" i="5"/>
  <c r="D143" i="5" l="1"/>
  <c r="F143" i="5" s="1"/>
  <c r="B144" i="5" s="1"/>
  <c r="C144" i="5" l="1"/>
  <c r="E143" i="5"/>
  <c r="D144" i="5" l="1"/>
  <c r="F144" i="5" s="1"/>
  <c r="B145" i="5" s="1"/>
  <c r="C145" i="5" l="1"/>
  <c r="E144" i="5"/>
  <c r="D145" i="5" l="1"/>
  <c r="F145" i="5" s="1"/>
  <c r="B146" i="5" s="1"/>
  <c r="C146" i="5" l="1"/>
  <c r="E145" i="5"/>
  <c r="D146" i="5" l="1"/>
  <c r="F146" i="5" s="1"/>
  <c r="B147" i="5" s="1"/>
  <c r="C147" i="5" l="1"/>
  <c r="E146" i="5"/>
  <c r="D147" i="5" l="1"/>
  <c r="F147" i="5" s="1"/>
  <c r="B148" i="5" s="1"/>
  <c r="C148" i="5" l="1"/>
  <c r="E147" i="5"/>
  <c r="D148" i="5" l="1"/>
  <c r="F148" i="5" s="1"/>
  <c r="B149" i="5" s="1"/>
  <c r="C149" i="5" l="1"/>
  <c r="E148" i="5"/>
  <c r="D149" i="5" l="1"/>
  <c r="F149" i="5" s="1"/>
  <c r="B150" i="5" s="1"/>
  <c r="C150" i="5" l="1"/>
  <c r="E149" i="5"/>
  <c r="D150" i="5" l="1"/>
  <c r="F150" i="5" s="1"/>
  <c r="B151" i="5" s="1"/>
  <c r="C151" i="5" l="1"/>
  <c r="E150" i="5"/>
  <c r="D151" i="5" l="1"/>
  <c r="F151" i="5" s="1"/>
  <c r="B152" i="5" s="1"/>
  <c r="C152" i="5" l="1"/>
  <c r="E151" i="5"/>
  <c r="D152" i="5" l="1"/>
  <c r="F152" i="5" s="1"/>
  <c r="B153" i="5" s="1"/>
  <c r="C153" i="5" l="1"/>
  <c r="E152" i="5"/>
  <c r="D153" i="5" l="1"/>
  <c r="F153" i="5" s="1"/>
  <c r="B154" i="5" s="1"/>
  <c r="E153" i="5" l="1"/>
  <c r="C154" i="5"/>
  <c r="D154" i="5" l="1"/>
  <c r="F154" i="5" s="1"/>
  <c r="B155" i="5" s="1"/>
  <c r="C155" i="5" l="1"/>
  <c r="E154" i="5"/>
  <c r="D155" i="5" l="1"/>
  <c r="F155" i="5" s="1"/>
  <c r="B156" i="5" s="1"/>
  <c r="C156" i="5" l="1"/>
  <c r="E155" i="5"/>
  <c r="D156" i="5" l="1"/>
  <c r="F156" i="5" s="1"/>
  <c r="B157" i="5" s="1"/>
  <c r="C157" i="5" l="1"/>
  <c r="E156" i="5"/>
  <c r="D157" i="5" l="1"/>
  <c r="F157" i="5" s="1"/>
  <c r="B158" i="5" s="1"/>
  <c r="C158" i="5" l="1"/>
  <c r="E157" i="5"/>
  <c r="D158" i="5" l="1"/>
  <c r="F158" i="5" s="1"/>
  <c r="B159" i="5" s="1"/>
  <c r="C159" i="5" l="1"/>
  <c r="E158" i="5"/>
  <c r="D159" i="5" l="1"/>
  <c r="F159" i="5" s="1"/>
  <c r="B160" i="5" s="1"/>
  <c r="C160" i="5" l="1"/>
  <c r="E159" i="5"/>
  <c r="D160" i="5" l="1"/>
  <c r="F160" i="5" s="1"/>
  <c r="B161" i="5" s="1"/>
  <c r="C161" i="5" l="1"/>
  <c r="E160" i="5"/>
  <c r="D161" i="5" l="1"/>
  <c r="F161" i="5" s="1"/>
  <c r="B162" i="5" s="1"/>
  <c r="C162" i="5" l="1"/>
  <c r="E161" i="5"/>
  <c r="D162" i="5" l="1"/>
  <c r="F162" i="5" s="1"/>
  <c r="B163" i="5" s="1"/>
  <c r="C163" i="5" l="1"/>
  <c r="E162" i="5"/>
  <c r="D163" i="5" l="1"/>
  <c r="F163" i="5" s="1"/>
  <c r="B164" i="5" s="1"/>
  <c r="C164" i="5" l="1"/>
  <c r="E163" i="5"/>
  <c r="D164" i="5" l="1"/>
  <c r="F164" i="5" s="1"/>
  <c r="B165" i="5" s="1"/>
  <c r="C165" i="5" l="1"/>
  <c r="E164" i="5"/>
  <c r="D165" i="5" l="1"/>
  <c r="F165" i="5" s="1"/>
  <c r="B166" i="5" s="1"/>
  <c r="C166" i="5" l="1"/>
  <c r="E165" i="5"/>
  <c r="D166" i="5" l="1"/>
  <c r="F166" i="5" s="1"/>
  <c r="B167" i="5" s="1"/>
  <c r="C167" i="5" l="1"/>
  <c r="E166" i="5"/>
  <c r="D167" i="5" l="1"/>
  <c r="F167" i="5" s="1"/>
  <c r="B168" i="5" s="1"/>
  <c r="C168" i="5" l="1"/>
  <c r="E167" i="5"/>
  <c r="D168" i="5" l="1"/>
  <c r="F168" i="5" s="1"/>
  <c r="B169" i="5" s="1"/>
  <c r="C169" i="5" l="1"/>
  <c r="E168" i="5"/>
  <c r="D169" i="5" l="1"/>
  <c r="F169" i="5" s="1"/>
  <c r="B170" i="5" s="1"/>
  <c r="C170" i="5" l="1"/>
  <c r="E169" i="5"/>
  <c r="D170" i="5" l="1"/>
  <c r="F170" i="5" s="1"/>
  <c r="B171" i="5" s="1"/>
  <c r="C171" i="5" l="1"/>
  <c r="E170" i="5"/>
  <c r="D171" i="5" l="1"/>
  <c r="F171" i="5" s="1"/>
  <c r="B172" i="5" s="1"/>
  <c r="C172" i="5" l="1"/>
  <c r="E171" i="5"/>
  <c r="D172" i="5" l="1"/>
  <c r="F172" i="5" s="1"/>
  <c r="B173" i="5" s="1"/>
  <c r="C173" i="5" l="1"/>
  <c r="E172" i="5"/>
  <c r="D173" i="5" l="1"/>
  <c r="F173" i="5" s="1"/>
  <c r="B174" i="5" s="1"/>
  <c r="C174" i="5" l="1"/>
  <c r="E173" i="5"/>
  <c r="D174" i="5" l="1"/>
  <c r="F174" i="5" s="1"/>
  <c r="B175" i="5" s="1"/>
  <c r="C175" i="5" l="1"/>
  <c r="E174" i="5"/>
  <c r="D175" i="5" l="1"/>
  <c r="F175" i="5" s="1"/>
  <c r="B176" i="5" s="1"/>
  <c r="C176" i="5" l="1"/>
  <c r="E175" i="5"/>
  <c r="D176" i="5" l="1"/>
  <c r="F176" i="5" s="1"/>
  <c r="B177" i="5" s="1"/>
  <c r="C177" i="5" l="1"/>
  <c r="E176" i="5"/>
  <c r="D177" i="5" l="1"/>
  <c r="F177" i="5" s="1"/>
  <c r="B178" i="5" s="1"/>
  <c r="C178" i="5" l="1"/>
  <c r="E177" i="5"/>
  <c r="D178" i="5" l="1"/>
  <c r="F178" i="5" s="1"/>
  <c r="B179" i="5" s="1"/>
  <c r="C179" i="5" l="1"/>
  <c r="E178" i="5"/>
  <c r="D179" i="5" l="1"/>
  <c r="F179" i="5" s="1"/>
  <c r="B180" i="5" s="1"/>
  <c r="C180" i="5" l="1"/>
  <c r="E179" i="5"/>
  <c r="D180" i="5" l="1"/>
  <c r="F180" i="5" s="1"/>
  <c r="B181" i="5" s="1"/>
  <c r="C181" i="5" l="1"/>
  <c r="E180" i="5"/>
  <c r="D181" i="5" l="1"/>
  <c r="F181" i="5" s="1"/>
  <c r="B182" i="5" s="1"/>
  <c r="C182" i="5" l="1"/>
  <c r="E181" i="5"/>
  <c r="D182" i="5" l="1"/>
  <c r="F182" i="5" s="1"/>
  <c r="B183" i="5" s="1"/>
  <c r="C183" i="5" l="1"/>
  <c r="E182" i="5"/>
  <c r="D183" i="5" l="1"/>
  <c r="F183" i="5" s="1"/>
  <c r="B184" i="5" s="1"/>
  <c r="C184" i="5" l="1"/>
  <c r="E183" i="5"/>
  <c r="D184" i="5" l="1"/>
  <c r="F184" i="5" s="1"/>
  <c r="B185" i="5" s="1"/>
  <c r="C185" i="5" l="1"/>
  <c r="E184" i="5"/>
  <c r="D185" i="5" l="1"/>
  <c r="F185" i="5" s="1"/>
  <c r="B186" i="5" s="1"/>
  <c r="C186" i="5" l="1"/>
  <c r="E185" i="5"/>
  <c r="D186" i="5" l="1"/>
  <c r="F186" i="5" s="1"/>
  <c r="B187" i="5" s="1"/>
  <c r="C187" i="5" l="1"/>
  <c r="E186" i="5"/>
  <c r="D187" i="5" l="1"/>
  <c r="F187" i="5" s="1"/>
  <c r="B188" i="5" s="1"/>
  <c r="C188" i="5" l="1"/>
  <c r="E187" i="5"/>
  <c r="D188" i="5" l="1"/>
  <c r="F188" i="5" s="1"/>
  <c r="B189" i="5" s="1"/>
  <c r="C189" i="5" l="1"/>
  <c r="E188" i="5"/>
  <c r="D189" i="5" l="1"/>
  <c r="F189" i="5" s="1"/>
  <c r="B190" i="5" s="1"/>
  <c r="C190" i="5" l="1"/>
  <c r="E189" i="5"/>
  <c r="D190" i="5" l="1"/>
  <c r="F190" i="5" s="1"/>
  <c r="B191" i="5" s="1"/>
  <c r="C191" i="5" l="1"/>
  <c r="E190" i="5"/>
  <c r="D191" i="5" l="1"/>
  <c r="F191" i="5" s="1"/>
  <c r="B192" i="5" s="1"/>
  <c r="C192" i="5" l="1"/>
  <c r="E191" i="5"/>
  <c r="D192" i="5" l="1"/>
  <c r="F192" i="5" s="1"/>
  <c r="B193" i="5" s="1"/>
  <c r="C193" i="5" l="1"/>
  <c r="E192" i="5"/>
  <c r="D193" i="5" l="1"/>
  <c r="F193" i="5" s="1"/>
  <c r="B194" i="5" s="1"/>
  <c r="C194" i="5" l="1"/>
  <c r="E193" i="5"/>
  <c r="D194" i="5" l="1"/>
  <c r="F194" i="5" s="1"/>
  <c r="B195" i="5" s="1"/>
  <c r="C195" i="5" l="1"/>
  <c r="E194" i="5"/>
  <c r="D195" i="5" l="1"/>
  <c r="F195" i="5" s="1"/>
  <c r="B196" i="5" s="1"/>
  <c r="C196" i="5" l="1"/>
  <c r="E195" i="5"/>
  <c r="D196" i="5" l="1"/>
  <c r="F196" i="5" s="1"/>
  <c r="B197" i="5" s="1"/>
  <c r="C197" i="5" l="1"/>
  <c r="E196" i="5"/>
  <c r="D197" i="5" l="1"/>
  <c r="F197" i="5" s="1"/>
  <c r="B198" i="5" s="1"/>
  <c r="C198" i="5" l="1"/>
  <c r="E197" i="5"/>
  <c r="D198" i="5" l="1"/>
  <c r="F198" i="5" s="1"/>
  <c r="B199" i="5" s="1"/>
  <c r="C199" i="5" l="1"/>
  <c r="E198" i="5"/>
  <c r="D199" i="5" l="1"/>
  <c r="F199" i="5" s="1"/>
  <c r="B200" i="5" s="1"/>
  <c r="C200" i="5" l="1"/>
  <c r="E199" i="5"/>
  <c r="D200" i="5" l="1"/>
  <c r="F200" i="5" s="1"/>
  <c r="B201" i="5" s="1"/>
  <c r="C201" i="5" l="1"/>
  <c r="E200" i="5"/>
  <c r="D201" i="5" l="1"/>
  <c r="F201" i="5" s="1"/>
  <c r="B202" i="5" s="1"/>
  <c r="C202" i="5" l="1"/>
  <c r="E201" i="5"/>
  <c r="D202" i="5" l="1"/>
  <c r="F202" i="5" s="1"/>
  <c r="B203" i="5" s="1"/>
  <c r="C203" i="5" l="1"/>
  <c r="E202" i="5"/>
  <c r="D203" i="5" l="1"/>
  <c r="F203" i="5" s="1"/>
  <c r="B204" i="5" s="1"/>
  <c r="C204" i="5" l="1"/>
  <c r="E203" i="5"/>
  <c r="D204" i="5" l="1"/>
  <c r="F204" i="5" s="1"/>
  <c r="B205" i="5" s="1"/>
  <c r="C205" i="5" l="1"/>
  <c r="E204" i="5"/>
  <c r="D205" i="5" l="1"/>
  <c r="F205" i="5" s="1"/>
  <c r="B206" i="5" s="1"/>
  <c r="C206" i="5" l="1"/>
  <c r="E205" i="5"/>
  <c r="D206" i="5" l="1"/>
  <c r="F206" i="5" s="1"/>
  <c r="B207" i="5" s="1"/>
  <c r="C207" i="5" l="1"/>
  <c r="E206" i="5"/>
  <c r="D207" i="5" l="1"/>
  <c r="F207" i="5" s="1"/>
  <c r="B208" i="5" s="1"/>
  <c r="C208" i="5" l="1"/>
  <c r="E207" i="5"/>
  <c r="D208" i="5" l="1"/>
  <c r="F208" i="5" s="1"/>
  <c r="B209" i="5" s="1"/>
  <c r="C209" i="5" l="1"/>
  <c r="E208" i="5"/>
  <c r="D209" i="5" l="1"/>
  <c r="F209" i="5" s="1"/>
  <c r="B210" i="5" s="1"/>
  <c r="C210" i="5" l="1"/>
  <c r="E209" i="5"/>
  <c r="D210" i="5" l="1"/>
  <c r="F210" i="5" s="1"/>
  <c r="B211" i="5" s="1"/>
  <c r="E210" i="5" l="1"/>
  <c r="C211" i="5"/>
  <c r="D211" i="5" l="1"/>
  <c r="F211" i="5" s="1"/>
  <c r="B212" i="5" s="1"/>
  <c r="C212" i="5" l="1"/>
  <c r="E211" i="5"/>
  <c r="D212" i="5" l="1"/>
  <c r="F212" i="5" s="1"/>
  <c r="B213" i="5" s="1"/>
  <c r="C213" i="5" l="1"/>
  <c r="E212" i="5"/>
  <c r="D213" i="5" l="1"/>
  <c r="F213" i="5" s="1"/>
  <c r="B214" i="5" s="1"/>
  <c r="C214" i="5" l="1"/>
  <c r="E213" i="5"/>
  <c r="D214" i="5" l="1"/>
  <c r="F214" i="5" s="1"/>
  <c r="B215" i="5" s="1"/>
  <c r="C215" i="5" l="1"/>
  <c r="E214" i="5"/>
  <c r="D215" i="5" l="1"/>
  <c r="F215" i="5" s="1"/>
  <c r="B216" i="5" s="1"/>
  <c r="C216" i="5" l="1"/>
  <c r="E215" i="5"/>
  <c r="D216" i="5" l="1"/>
  <c r="F216" i="5" s="1"/>
  <c r="B217" i="5" s="1"/>
  <c r="C217" i="5" l="1"/>
  <c r="E216" i="5"/>
  <c r="D217" i="5" l="1"/>
  <c r="F217" i="5" s="1"/>
  <c r="B218" i="5" s="1"/>
  <c r="C218" i="5" l="1"/>
  <c r="E217" i="5"/>
  <c r="D218" i="5" l="1"/>
  <c r="F218" i="5" s="1"/>
  <c r="B219" i="5" s="1"/>
  <c r="C219" i="5" l="1"/>
  <c r="E218" i="5"/>
  <c r="D219" i="5" l="1"/>
  <c r="F219" i="5" s="1"/>
  <c r="B220" i="5" s="1"/>
  <c r="C220" i="5" l="1"/>
  <c r="E219" i="5"/>
  <c r="D220" i="5" l="1"/>
  <c r="F220" i="5" s="1"/>
  <c r="B221" i="5" s="1"/>
  <c r="C221" i="5" l="1"/>
  <c r="E220" i="5"/>
  <c r="D221" i="5" l="1"/>
  <c r="F221" i="5" s="1"/>
  <c r="B222" i="5" s="1"/>
  <c r="C222" i="5" l="1"/>
  <c r="E221" i="5"/>
  <c r="D222" i="5" l="1"/>
  <c r="F222" i="5" s="1"/>
  <c r="B223" i="5" s="1"/>
  <c r="C223" i="5" l="1"/>
  <c r="E222" i="5"/>
  <c r="D223" i="5" l="1"/>
  <c r="F223" i="5" s="1"/>
  <c r="B224" i="5" s="1"/>
  <c r="C224" i="5" l="1"/>
  <c r="E223" i="5"/>
  <c r="D224" i="5" l="1"/>
  <c r="F224" i="5" s="1"/>
  <c r="B225" i="5" s="1"/>
  <c r="C225" i="5" l="1"/>
  <c r="E224" i="5"/>
  <c r="D225" i="5" l="1"/>
  <c r="F225" i="5" s="1"/>
  <c r="B226" i="5" s="1"/>
  <c r="C226" i="5" l="1"/>
  <c r="E225" i="5"/>
  <c r="D226" i="5" l="1"/>
  <c r="F226" i="5" s="1"/>
  <c r="B227" i="5" s="1"/>
  <c r="C227" i="5" l="1"/>
  <c r="E226" i="5"/>
  <c r="D227" i="5" l="1"/>
  <c r="F227" i="5" s="1"/>
  <c r="B228" i="5" s="1"/>
  <c r="C228" i="5" l="1"/>
  <c r="E227" i="5"/>
  <c r="D228" i="5" l="1"/>
  <c r="F228" i="5" s="1"/>
  <c r="B229" i="5" s="1"/>
  <c r="C229" i="5" l="1"/>
  <c r="E228" i="5"/>
  <c r="D229" i="5" l="1"/>
  <c r="F229" i="5" s="1"/>
  <c r="B230" i="5" s="1"/>
  <c r="C230" i="5" l="1"/>
  <c r="E229" i="5"/>
  <c r="D230" i="5" l="1"/>
  <c r="F230" i="5" s="1"/>
  <c r="B231" i="5" s="1"/>
  <c r="C231" i="5" l="1"/>
  <c r="E230" i="5"/>
  <c r="D231" i="5" l="1"/>
  <c r="F231" i="5" s="1"/>
  <c r="B232" i="5" s="1"/>
  <c r="C232" i="5" l="1"/>
  <c r="E231" i="5"/>
  <c r="D232" i="5" l="1"/>
  <c r="F232" i="5" s="1"/>
  <c r="B233" i="5" s="1"/>
  <c r="C233" i="5" l="1"/>
  <c r="E232" i="5"/>
  <c r="D233" i="5" l="1"/>
  <c r="F233" i="5" s="1"/>
  <c r="B234" i="5" s="1"/>
  <c r="C234" i="5" l="1"/>
  <c r="E233" i="5"/>
  <c r="D234" i="5" l="1"/>
  <c r="F234" i="5" s="1"/>
  <c r="B235" i="5" s="1"/>
  <c r="C235" i="5" l="1"/>
  <c r="E234" i="5"/>
  <c r="D235" i="5" l="1"/>
  <c r="F235" i="5" s="1"/>
  <c r="B236" i="5" s="1"/>
  <c r="C236" i="5" l="1"/>
  <c r="E235" i="5"/>
  <c r="D236" i="5" l="1"/>
  <c r="F236" i="5" s="1"/>
  <c r="B237" i="5" s="1"/>
  <c r="C237" i="5" l="1"/>
  <c r="E236" i="5"/>
  <c r="D237" i="5" l="1"/>
  <c r="F237" i="5" s="1"/>
  <c r="B238" i="5" s="1"/>
  <c r="C238" i="5" l="1"/>
  <c r="E237" i="5"/>
  <c r="D238" i="5" l="1"/>
  <c r="F238" i="5" s="1"/>
  <c r="B239" i="5" s="1"/>
  <c r="C239" i="5" l="1"/>
  <c r="E238" i="5"/>
  <c r="D239" i="5" l="1"/>
  <c r="F239" i="5" s="1"/>
  <c r="B240" i="5" s="1"/>
  <c r="C240" i="5" l="1"/>
  <c r="E239" i="5"/>
  <c r="D240" i="5" l="1"/>
  <c r="F240" i="5" s="1"/>
  <c r="B241" i="5" s="1"/>
  <c r="C241" i="5" l="1"/>
  <c r="E240" i="5"/>
  <c r="D241" i="5" l="1"/>
  <c r="F241" i="5" s="1"/>
  <c r="B242" i="5" s="1"/>
  <c r="C242" i="5" l="1"/>
  <c r="E241" i="5"/>
  <c r="D242" i="5" l="1"/>
  <c r="F242" i="5" s="1"/>
  <c r="B243" i="5" s="1"/>
  <c r="C243" i="5" l="1"/>
  <c r="E242" i="5"/>
  <c r="D243" i="5" l="1"/>
  <c r="F243" i="5" s="1"/>
  <c r="B244" i="5" s="1"/>
  <c r="C244" i="5" l="1"/>
  <c r="E243" i="5"/>
  <c r="D244" i="5" l="1"/>
  <c r="F244" i="5" s="1"/>
  <c r="B245" i="5" s="1"/>
  <c r="C245" i="5" l="1"/>
  <c r="E244" i="5"/>
  <c r="D245" i="5" l="1"/>
  <c r="F245" i="5" s="1"/>
  <c r="B246" i="5" s="1"/>
  <c r="C246" i="5" l="1"/>
  <c r="E245" i="5"/>
  <c r="D246" i="5" l="1"/>
  <c r="F246" i="5" s="1"/>
  <c r="B247" i="5" s="1"/>
  <c r="C247" i="5" l="1"/>
  <c r="E246" i="5"/>
  <c r="D247" i="5" l="1"/>
  <c r="F247" i="5" s="1"/>
  <c r="B248" i="5" s="1"/>
  <c r="C248" i="5" l="1"/>
  <c r="E247" i="5"/>
  <c r="D248" i="5" l="1"/>
  <c r="F248" i="5" s="1"/>
  <c r="B249" i="5" s="1"/>
  <c r="C249" i="5" l="1"/>
  <c r="E248" i="5"/>
  <c r="D249" i="5" l="1"/>
  <c r="F249" i="5" s="1"/>
  <c r="B250" i="5" s="1"/>
  <c r="C250" i="5" l="1"/>
  <c r="E249" i="5"/>
  <c r="D250" i="5" l="1"/>
  <c r="F250" i="5" s="1"/>
  <c r="E250" i="5" l="1"/>
  <c r="K1" i="5"/>
  <c r="M4" i="5"/>
  <c r="O4" i="5" s="1"/>
  <c r="CO113" i="4"/>
  <c r="CO112" i="4"/>
  <c r="CO115" i="4"/>
  <c r="BC113" i="4"/>
  <c r="BC112" i="4"/>
  <c r="BC115" i="4"/>
  <c r="EI114" i="4"/>
  <c r="CR114" i="4"/>
  <c r="BS109" i="4"/>
  <c r="BX109" i="4"/>
  <c r="DO115" i="4"/>
  <c r="DO112" i="4"/>
  <c r="DO113" i="4"/>
  <c r="AT115" i="4"/>
  <c r="AT112" i="4"/>
  <c r="AT113" i="4"/>
  <c r="CD114" i="4"/>
  <c r="CU114" i="4"/>
  <c r="AG109" i="4"/>
  <c r="DO102" i="4"/>
  <c r="DO101" i="4"/>
  <c r="DO105" i="4"/>
  <c r="DO114" i="4"/>
  <c r="CD113" i="4"/>
  <c r="CD102" i="4"/>
  <c r="CD101" i="4"/>
  <c r="CD105" i="4"/>
  <c r="CD112" i="4"/>
  <c r="CD115" i="4"/>
  <c r="DY109" i="4"/>
  <c r="DE113" i="4"/>
  <c r="DE112" i="4"/>
  <c r="DE115" i="4"/>
  <c r="CU113" i="4"/>
  <c r="CU102" i="4"/>
  <c r="CU101" i="4"/>
  <c r="CU105" i="4"/>
  <c r="CU112" i="4"/>
  <c r="CU115" i="4"/>
  <c r="DH114" i="4"/>
  <c r="BR109" i="4"/>
  <c r="BT109" i="4"/>
  <c r="EE115" i="4"/>
  <c r="EE112" i="4"/>
  <c r="EE113" i="4"/>
  <c r="DU113" i="4"/>
  <c r="DU112" i="4"/>
  <c r="DU115" i="4"/>
  <c r="EC113" i="4"/>
  <c r="EC112" i="4"/>
  <c r="EC115" i="4"/>
  <c r="BY109" i="4"/>
  <c r="DQ113" i="4"/>
  <c r="DQ112" i="4"/>
  <c r="DQ115" i="4"/>
  <c r="DI109" i="4"/>
  <c r="DC109" i="4"/>
  <c r="DP115" i="4"/>
  <c r="DP112" i="4"/>
  <c r="DP113" i="4"/>
  <c r="AG113" i="4"/>
  <c r="AG112" i="4"/>
  <c r="AG115" i="4"/>
  <c r="BW113" i="4"/>
  <c r="BW112" i="4"/>
  <c r="BW115" i="4"/>
  <c r="BO109" i="4"/>
  <c r="AD114" i="4"/>
  <c r="AD105" i="4"/>
  <c r="AD101" i="4"/>
  <c r="AD102" i="4"/>
  <c r="BU109" i="4"/>
  <c r="EE109" i="4"/>
  <c r="ED114" i="4"/>
  <c r="CL109" i="4"/>
  <c r="BI109" i="4"/>
  <c r="AB109" i="4"/>
  <c r="BK109" i="4"/>
  <c r="BJ109" i="4"/>
  <c r="BG109" i="4"/>
  <c r="AO109" i="4"/>
  <c r="AL109" i="4"/>
  <c r="BE115" i="4"/>
  <c r="BE112" i="4"/>
  <c r="BE113" i="4"/>
  <c r="EK113" i="4"/>
  <c r="EK112" i="4"/>
  <c r="EK115" i="4"/>
  <c r="BN114" i="4"/>
  <c r="AU109" i="4"/>
  <c r="EC102" i="4"/>
  <c r="EC101" i="4"/>
  <c r="EC105" i="4"/>
  <c r="EC114" i="4"/>
  <c r="DQ102" i="4"/>
  <c r="DQ101" i="4"/>
  <c r="DQ105" i="4"/>
  <c r="DQ114" i="4"/>
  <c r="AG102" i="4"/>
  <c r="AG101" i="4"/>
  <c r="AG105" i="4"/>
  <c r="AG114" i="4"/>
  <c r="BN113" i="4"/>
  <c r="BN102" i="4"/>
  <c r="BN101" i="4"/>
  <c r="BN105" i="4"/>
  <c r="BN112" i="4"/>
  <c r="BN115" i="4"/>
  <c r="BE109" i="4"/>
  <c r="AC114" i="4"/>
  <c r="AC105" i="4"/>
  <c r="AC101" i="4"/>
  <c r="AC102" i="4"/>
  <c r="AS109" i="4"/>
  <c r="DU109" i="4"/>
  <c r="DG109" i="4"/>
  <c r="AT109" i="4"/>
  <c r="Y4" i="4"/>
  <c r="EL114" i="4"/>
  <c r="EN113" i="4"/>
  <c r="EN112" i="4"/>
  <c r="EN115" i="4"/>
  <c r="CP109" i="4"/>
  <c r="DU102" i="4"/>
  <c r="DU101" i="4"/>
  <c r="DU105" i="4"/>
  <c r="DU114" i="4"/>
  <c r="DD109" i="4"/>
  <c r="CJ109" i="4"/>
  <c r="BA109" i="4"/>
  <c r="BA113" i="4"/>
  <c r="BA112" i="4"/>
  <c r="BA115" i="4"/>
  <c r="CM109" i="4"/>
  <c r="CE109" i="4"/>
  <c r="BV109" i="4"/>
  <c r="EI113" i="4"/>
  <c r="EI102" i="4"/>
  <c r="EI101" i="4"/>
  <c r="EI105" i="4"/>
  <c r="EI112" i="4"/>
  <c r="EI115" i="4"/>
  <c r="DR114" i="4"/>
  <c r="BT113" i="4"/>
  <c r="BT112" i="4"/>
  <c r="BT115" i="4"/>
  <c r="CE114" i="4"/>
  <c r="EL115" i="4"/>
  <c r="EL102" i="4"/>
  <c r="EL101" i="4"/>
  <c r="EL105" i="4"/>
  <c r="EL112" i="4"/>
  <c r="EL113" i="4"/>
  <c r="AO114" i="4"/>
  <c r="EN102" i="4"/>
  <c r="EN101" i="4"/>
  <c r="EN105" i="4"/>
  <c r="EN114" i="4"/>
  <c r="BQ109" i="4"/>
  <c r="AQ114" i="4"/>
  <c r="DR109" i="4"/>
  <c r="AX115" i="4"/>
  <c r="AX112" i="4"/>
  <c r="AX113" i="4"/>
  <c r="AP109" i="4"/>
  <c r="AM113" i="4"/>
  <c r="AM112" i="4"/>
  <c r="AM115" i="4"/>
  <c r="DF114" i="4"/>
  <c r="CF109" i="4"/>
  <c r="DY114" i="4"/>
  <c r="CR109" i="4"/>
  <c r="BL109" i="4"/>
  <c r="CB114" i="4"/>
  <c r="AV109" i="4"/>
  <c r="DR115" i="4"/>
  <c r="DR102" i="4"/>
  <c r="DR101" i="4"/>
  <c r="DR105" i="4"/>
  <c r="DR112" i="4"/>
  <c r="DR113" i="4"/>
  <c r="CP115" i="4"/>
  <c r="CP112" i="4"/>
  <c r="CP113" i="4"/>
  <c r="DV114" i="4"/>
  <c r="CG114" i="4"/>
  <c r="AE109" i="4"/>
  <c r="AO115" i="4"/>
  <c r="AO102" i="4"/>
  <c r="AO101" i="4"/>
  <c r="AO105" i="4"/>
  <c r="AO112" i="4"/>
  <c r="AO113" i="4"/>
  <c r="CS109" i="4"/>
  <c r="AQ115" i="4"/>
  <c r="AQ102" i="4"/>
  <c r="AQ101" i="4"/>
  <c r="AQ105" i="4"/>
  <c r="AQ112" i="4"/>
  <c r="AQ113" i="4"/>
  <c r="DV113" i="4"/>
  <c r="DV102" i="4"/>
  <c r="DV101" i="4"/>
  <c r="DV105" i="4"/>
  <c r="DV112" i="4"/>
  <c r="DV115" i="4"/>
  <c r="DK113" i="4"/>
  <c r="DK112" i="4"/>
  <c r="DK115" i="4"/>
  <c r="CG115" i="4"/>
  <c r="CG102" i="4"/>
  <c r="CG101" i="4"/>
  <c r="CG105" i="4"/>
  <c r="CG112" i="4"/>
  <c r="CG113" i="4"/>
  <c r="AH109" i="4"/>
  <c r="DF113" i="4"/>
  <c r="DF102" i="4"/>
  <c r="DF101" i="4"/>
  <c r="DF105" i="4"/>
  <c r="DF112" i="4"/>
  <c r="DF115" i="4"/>
  <c r="EK102" i="4"/>
  <c r="EK101" i="4"/>
  <c r="EK105" i="4"/>
  <c r="EK114" i="4"/>
  <c r="AX102" i="4"/>
  <c r="AX101" i="4"/>
  <c r="AX105" i="4"/>
  <c r="AX114" i="4"/>
  <c r="AV115" i="4"/>
  <c r="AV112" i="4"/>
  <c r="AV113" i="4"/>
  <c r="BK114" i="4"/>
  <c r="DV109" i="4"/>
  <c r="ED109" i="4"/>
  <c r="CO109" i="4"/>
  <c r="CU109" i="4"/>
  <c r="BS114" i="4"/>
  <c r="DT109" i="4"/>
  <c r="DQ109" i="4"/>
  <c r="DK109" i="4"/>
  <c r="DE102" i="4"/>
  <c r="DE101" i="4"/>
  <c r="DE105" i="4"/>
  <c r="DE114" i="4"/>
  <c r="BW102" i="4"/>
  <c r="BW101" i="4"/>
  <c r="BW105" i="4"/>
  <c r="BW114" i="4"/>
  <c r="BT102" i="4"/>
  <c r="BT101" i="4"/>
  <c r="BT105" i="4"/>
  <c r="BT114" i="4"/>
  <c r="CR115" i="4"/>
  <c r="CR102" i="4"/>
  <c r="CR101" i="4"/>
  <c r="CR105" i="4"/>
  <c r="CR112" i="4"/>
  <c r="CR113" i="4"/>
  <c r="AN115" i="4"/>
  <c r="AN112" i="4"/>
  <c r="AN113" i="4"/>
  <c r="DM109" i="4"/>
  <c r="EM114" i="4"/>
  <c r="BV113" i="4"/>
  <c r="BV112" i="4"/>
  <c r="BV115" i="4"/>
  <c r="DW109" i="4"/>
  <c r="AV102" i="4"/>
  <c r="AV101" i="4"/>
  <c r="AV105" i="4"/>
  <c r="AV114" i="4"/>
  <c r="CI114" i="4"/>
  <c r="CW109" i="4"/>
  <c r="BU115" i="4"/>
  <c r="BU112" i="4"/>
  <c r="BU113" i="4"/>
  <c r="AW114" i="4"/>
  <c r="AF114" i="4"/>
  <c r="AF102" i="4"/>
  <c r="AF101" i="4"/>
  <c r="AF105" i="4"/>
  <c r="CZ113" i="4"/>
  <c r="CZ112" i="4"/>
  <c r="CZ115" i="4"/>
  <c r="DC115" i="4"/>
  <c r="DC112" i="4"/>
  <c r="DC113" i="4"/>
  <c r="CP102" i="4"/>
  <c r="CP101" i="4"/>
  <c r="CP105" i="4"/>
  <c r="CP114" i="4"/>
  <c r="CS113" i="4"/>
  <c r="CS112" i="4"/>
  <c r="CS115" i="4"/>
  <c r="AY113" i="4"/>
  <c r="AY112" i="4"/>
  <c r="AY115" i="4"/>
  <c r="BP115" i="4"/>
  <c r="BP112" i="4"/>
  <c r="BP113" i="4"/>
  <c r="BZ113" i="4"/>
  <c r="BZ112" i="4"/>
  <c r="BZ115" i="4"/>
  <c r="AE114" i="4"/>
  <c r="AE102" i="4"/>
  <c r="AE101" i="4"/>
  <c r="AE105" i="4"/>
  <c r="BI114" i="4"/>
  <c r="EJ114" i="4"/>
  <c r="EH109" i="4"/>
  <c r="BJ115" i="4"/>
  <c r="BJ112" i="4"/>
  <c r="BJ113" i="4"/>
  <c r="CC109" i="4"/>
  <c r="DX109" i="4"/>
  <c r="BF109" i="4"/>
  <c r="EH114" i="4"/>
  <c r="AT102" i="4"/>
  <c r="AT101" i="4"/>
  <c r="AT105" i="4"/>
  <c r="AT114" i="4"/>
  <c r="DJ113" i="4"/>
  <c r="DJ112" i="4"/>
  <c r="DJ115" i="4"/>
  <c r="EP114" i="4"/>
  <c r="BR114" i="4"/>
  <c r="CY109" i="4"/>
  <c r="DE109" i="4"/>
  <c r="AB113" i="4"/>
  <c r="CD109" i="4"/>
  <c r="BQ114" i="4"/>
  <c r="CL114" i="4"/>
  <c r="DK102" i="4"/>
  <c r="DK101" i="4"/>
  <c r="DK105" i="4"/>
  <c r="DK114" i="4"/>
  <c r="BE102" i="4"/>
  <c r="BE101" i="4"/>
  <c r="BE105" i="4"/>
  <c r="BE114" i="4"/>
  <c r="AN102" i="4"/>
  <c r="AN101" i="4"/>
  <c r="AN105" i="4"/>
  <c r="AN114" i="4"/>
  <c r="CZ102" i="4"/>
  <c r="CZ101" i="4"/>
  <c r="CZ105" i="4"/>
  <c r="CZ114" i="4"/>
  <c r="EM113" i="4"/>
  <c r="EM102" i="4"/>
  <c r="EM101" i="4"/>
  <c r="EM105" i="4"/>
  <c r="EM112" i="4"/>
  <c r="EM115" i="4"/>
  <c r="DL109" i="4"/>
  <c r="CE113" i="4"/>
  <c r="CE102" i="4"/>
  <c r="CE101" i="4"/>
  <c r="CE105" i="4"/>
  <c r="CE112" i="4"/>
  <c r="CE115" i="4"/>
  <c r="CI113" i="4"/>
  <c r="CI102" i="4"/>
  <c r="CI101" i="4"/>
  <c r="CI105" i="4"/>
  <c r="CI112" i="4"/>
  <c r="CI115" i="4"/>
  <c r="BU102" i="4"/>
  <c r="BU101" i="4"/>
  <c r="BU105" i="4"/>
  <c r="BU114" i="4"/>
  <c r="DP102" i="4"/>
  <c r="DP101" i="4"/>
  <c r="DP105" i="4"/>
  <c r="DP114" i="4"/>
  <c r="DZ109" i="4"/>
  <c r="AW115" i="4"/>
  <c r="AW102" i="4"/>
  <c r="AW101" i="4"/>
  <c r="AW105" i="4"/>
  <c r="AW112" i="4"/>
  <c r="AW113" i="4"/>
  <c r="BV102" i="4"/>
  <c r="BV101" i="4"/>
  <c r="BV105" i="4"/>
  <c r="BV114" i="4"/>
  <c r="DH115" i="4"/>
  <c r="DH102" i="4"/>
  <c r="DH101" i="4"/>
  <c r="DH105" i="4"/>
  <c r="DH112" i="4"/>
  <c r="DH113" i="4"/>
  <c r="AY109" i="4"/>
  <c r="DC102" i="4"/>
  <c r="DC101" i="4"/>
  <c r="DC105" i="4"/>
  <c r="DC114" i="4"/>
  <c r="AM102" i="4"/>
  <c r="AM101" i="4"/>
  <c r="AM105" i="4"/>
  <c r="AM114" i="4"/>
  <c r="CS102" i="4"/>
  <c r="CS101" i="4"/>
  <c r="CS105" i="4"/>
  <c r="CS114" i="4"/>
  <c r="AY102" i="4"/>
  <c r="AY101" i="4"/>
  <c r="AY105" i="4"/>
  <c r="AY114" i="4"/>
  <c r="BP102" i="4"/>
  <c r="BP101" i="4"/>
  <c r="BP105" i="4"/>
  <c r="BP114" i="4"/>
  <c r="BZ102" i="4"/>
  <c r="BZ101" i="4"/>
  <c r="BZ105" i="4"/>
  <c r="BZ114" i="4"/>
  <c r="AU113" i="4"/>
  <c r="AU112" i="4"/>
  <c r="AU115" i="4"/>
  <c r="BI115" i="4"/>
  <c r="BI102" i="4"/>
  <c r="BI101" i="4"/>
  <c r="BI105" i="4"/>
  <c r="BI112" i="4"/>
  <c r="BI113" i="4"/>
  <c r="EJ115" i="4"/>
  <c r="EJ102" i="4"/>
  <c r="EJ101" i="4"/>
  <c r="EJ105" i="4"/>
  <c r="EJ112" i="4"/>
  <c r="EJ113" i="4"/>
  <c r="EH113" i="4"/>
  <c r="EH102" i="4"/>
  <c r="EH101" i="4"/>
  <c r="EH105" i="4"/>
  <c r="EH112" i="4"/>
  <c r="EH115" i="4"/>
  <c r="ED115" i="4"/>
  <c r="ED102" i="4"/>
  <c r="ED101" i="4"/>
  <c r="ED105" i="4"/>
  <c r="ED112" i="4"/>
  <c r="ED113" i="4"/>
  <c r="CA109" i="4"/>
  <c r="CV109" i="4"/>
  <c r="BJ102" i="4"/>
  <c r="BJ101" i="4"/>
  <c r="BJ105" i="4"/>
  <c r="BJ114" i="4"/>
  <c r="EP113" i="4"/>
  <c r="EP102" i="4"/>
  <c r="EP101" i="4"/>
  <c r="EP105" i="4"/>
  <c r="EP112" i="4"/>
  <c r="EP115" i="4"/>
  <c r="DB109" i="4"/>
  <c r="AS115" i="4"/>
  <c r="AS112" i="4"/>
  <c r="AS113" i="4"/>
  <c r="BC102" i="4"/>
  <c r="BC101" i="4"/>
  <c r="BC105" i="4"/>
  <c r="BC114" i="4"/>
  <c r="CT109" i="4"/>
  <c r="DJ102" i="4"/>
  <c r="DJ101" i="4"/>
  <c r="DJ105" i="4"/>
  <c r="DJ114" i="4"/>
  <c r="BR115" i="4"/>
  <c r="BR102" i="4"/>
  <c r="BR101" i="4"/>
  <c r="BR105" i="4"/>
  <c r="BR112" i="4"/>
  <c r="BR113" i="4"/>
  <c r="EA109" i="4"/>
  <c r="BM109" i="4"/>
  <c r="EJ109" i="4"/>
  <c r="AX109" i="4"/>
  <c r="AP114" i="4"/>
  <c r="CK109" i="4"/>
  <c r="AB114" i="4"/>
  <c r="AB105" i="4"/>
  <c r="AB101" i="4"/>
  <c r="AB102" i="4"/>
  <c r="EP109" i="4"/>
  <c r="EO110" i="4"/>
  <c r="EP108" i="4"/>
  <c r="EP110" i="4"/>
  <c r="AI113" i="4"/>
  <c r="AI112" i="4"/>
  <c r="AI115" i="4"/>
  <c r="BM114" i="4"/>
  <c r="BN109" i="4"/>
  <c r="DF109" i="4"/>
  <c r="AF113" i="4"/>
  <c r="AE115" i="4"/>
  <c r="AF112" i="4"/>
  <c r="AF115" i="4"/>
  <c r="CY114" i="4"/>
  <c r="CZ109" i="4"/>
  <c r="BP109" i="4"/>
  <c r="AK114" i="4"/>
  <c r="AR109" i="4"/>
  <c r="CW114" i="4"/>
  <c r="CI109" i="4"/>
  <c r="AL113" i="4"/>
  <c r="AL112" i="4"/>
  <c r="AL115" i="4"/>
  <c r="EG109" i="4"/>
  <c r="EL109" i="4"/>
  <c r="BY115" i="4"/>
  <c r="BY112" i="4"/>
  <c r="BY113" i="4"/>
  <c r="DD113" i="4"/>
  <c r="DD112" i="4"/>
  <c r="DD115" i="4"/>
  <c r="AR115" i="4"/>
  <c r="AR112" i="4"/>
  <c r="AR113" i="4"/>
  <c r="BM113" i="4"/>
  <c r="BM102" i="4"/>
  <c r="BM101" i="4"/>
  <c r="BM105" i="4"/>
  <c r="BM112" i="4"/>
  <c r="BM115" i="4"/>
  <c r="BH114" i="4"/>
  <c r="BB115" i="4"/>
  <c r="BB112" i="4"/>
  <c r="BB113" i="4"/>
  <c r="CN109" i="4"/>
  <c r="EC109" i="4"/>
  <c r="CT114" i="4"/>
  <c r="DS109" i="4"/>
  <c r="CC113" i="4"/>
  <c r="CC112" i="4"/>
  <c r="CC115" i="4"/>
  <c r="AI102" i="4"/>
  <c r="AI101" i="4"/>
  <c r="AI105" i="4"/>
  <c r="AI114" i="4"/>
  <c r="BH113" i="4"/>
  <c r="BH102" i="4"/>
  <c r="BH101" i="4"/>
  <c r="BH105" i="4"/>
  <c r="BH112" i="4"/>
  <c r="BH115" i="4"/>
  <c r="BL114" i="4"/>
  <c r="CY115" i="4"/>
  <c r="CY102" i="4"/>
  <c r="CY101" i="4"/>
  <c r="CY105" i="4"/>
  <c r="CY112" i="4"/>
  <c r="CY113" i="4"/>
  <c r="BG114" i="4"/>
  <c r="EB114" i="4"/>
  <c r="CF113" i="4"/>
  <c r="CF112" i="4"/>
  <c r="CF115" i="4"/>
  <c r="CW115" i="4"/>
  <c r="CW102" i="4"/>
  <c r="CW101" i="4"/>
  <c r="CW105" i="4"/>
  <c r="CW112" i="4"/>
  <c r="CW113" i="4"/>
  <c r="DB114" i="4"/>
  <c r="Y5" i="4"/>
  <c r="Y3" i="4"/>
  <c r="AH114" i="4"/>
  <c r="CQ109" i="4"/>
  <c r="AM109" i="4"/>
  <c r="AN109" i="4"/>
  <c r="CJ115" i="4"/>
  <c r="CJ112" i="4"/>
  <c r="CJ113" i="4"/>
  <c r="CB109" i="4"/>
  <c r="AL102" i="4"/>
  <c r="AL101" i="4"/>
  <c r="AL105" i="4"/>
  <c r="AL114" i="4"/>
  <c r="BY102" i="4"/>
  <c r="BY101" i="4"/>
  <c r="BY105" i="4"/>
  <c r="BY114" i="4"/>
  <c r="AQ109" i="4"/>
  <c r="EB109" i="4"/>
  <c r="BD113" i="4"/>
  <c r="BD112" i="4"/>
  <c r="BD115" i="4"/>
  <c r="AD109" i="4"/>
  <c r="EM109" i="4"/>
  <c r="DT114" i="4"/>
  <c r="CG109" i="4"/>
  <c r="EG114" i="4"/>
  <c r="AR102" i="4"/>
  <c r="AR101" i="4"/>
  <c r="AR105" i="4"/>
  <c r="AR114" i="4"/>
  <c r="DH109" i="4"/>
  <c r="AD115" i="4"/>
  <c r="AE112" i="4"/>
  <c r="AE113" i="4"/>
  <c r="BL113" i="4"/>
  <c r="BL102" i="4"/>
  <c r="BL101" i="4"/>
  <c r="BL105" i="4"/>
  <c r="BL112" i="4"/>
  <c r="BL115" i="4"/>
  <c r="DA114" i="4"/>
  <c r="BO114" i="4"/>
  <c r="BG115" i="4"/>
  <c r="BG102" i="4"/>
  <c r="BG101" i="4"/>
  <c r="BG105" i="4"/>
  <c r="BG112" i="4"/>
  <c r="BG113" i="4"/>
  <c r="DX113" i="4"/>
  <c r="DX112" i="4"/>
  <c r="DX115" i="4"/>
  <c r="DG114" i="4"/>
  <c r="EB115" i="4"/>
  <c r="EB102" i="4"/>
  <c r="EB101" i="4"/>
  <c r="EB105" i="4"/>
  <c r="EB112" i="4"/>
  <c r="EB113" i="4"/>
  <c r="DA115" i="4"/>
  <c r="DA102" i="4"/>
  <c r="DA101" i="4"/>
  <c r="DA105" i="4"/>
  <c r="DA112" i="4"/>
  <c r="DA113" i="4"/>
  <c r="CV114" i="4"/>
  <c r="AF109" i="4"/>
  <c r="DB115" i="4"/>
  <c r="DB102" i="4"/>
  <c r="DB101" i="4"/>
  <c r="DB105" i="4"/>
  <c r="DB112" i="4"/>
  <c r="DB113" i="4"/>
  <c r="DL114" i="4"/>
  <c r="DZ114" i="4"/>
  <c r="AJ109" i="4"/>
  <c r="AH113" i="4"/>
  <c r="AH102" i="4"/>
  <c r="AH101" i="4"/>
  <c r="AH105" i="4"/>
  <c r="AH112" i="4"/>
  <c r="AH115" i="4"/>
  <c r="DM114" i="4"/>
  <c r="EO114" i="4"/>
  <c r="EN109" i="4"/>
  <c r="EK109" i="4"/>
  <c r="CC102" i="4"/>
  <c r="CC101" i="4"/>
  <c r="CC105" i="4"/>
  <c r="CC114" i="4"/>
  <c r="CM114" i="4"/>
  <c r="Y105" i="4"/>
  <c r="Y116" i="4"/>
  <c r="CH115" i="4"/>
  <c r="CH112" i="4"/>
  <c r="CH113" i="4"/>
  <c r="DW113" i="4"/>
  <c r="DW112" i="4"/>
  <c r="DW115" i="4"/>
  <c r="AC109" i="4"/>
  <c r="AI109" i="4"/>
  <c r="CF102" i="4"/>
  <c r="CF101" i="4"/>
  <c r="CF105" i="4"/>
  <c r="CF114" i="4"/>
  <c r="DO109" i="4"/>
  <c r="EA115" i="4"/>
  <c r="EA112" i="4"/>
  <c r="EA113" i="4"/>
  <c r="BX115" i="4"/>
  <c r="BX112" i="4"/>
  <c r="BX113" i="4"/>
  <c r="EG113" i="4"/>
  <c r="EG102" i="4"/>
  <c r="EG101" i="4"/>
  <c r="EG105" i="4"/>
  <c r="EG112" i="4"/>
  <c r="EG115" i="4"/>
  <c r="DI114" i="4"/>
  <c r="CA115" i="4"/>
  <c r="CA112" i="4"/>
  <c r="CA113" i="4"/>
  <c r="DD102" i="4"/>
  <c r="DD101" i="4"/>
  <c r="DD105" i="4"/>
  <c r="DD114" i="4"/>
  <c r="BO115" i="4"/>
  <c r="BO102" i="4"/>
  <c r="BO101" i="4"/>
  <c r="BO105" i="4"/>
  <c r="BO112" i="4"/>
  <c r="BO113" i="4"/>
  <c r="BF115" i="4"/>
  <c r="BF112" i="4"/>
  <c r="BF113" i="4"/>
  <c r="CQ113" i="4"/>
  <c r="CQ112" i="4"/>
  <c r="CQ115" i="4"/>
  <c r="DN113" i="4"/>
  <c r="DN112" i="4"/>
  <c r="DN115" i="4"/>
  <c r="BZ109" i="4"/>
  <c r="DG115" i="4"/>
  <c r="DG102" i="4"/>
  <c r="DG101" i="4"/>
  <c r="DG105" i="4"/>
  <c r="DG112" i="4"/>
  <c r="DG113" i="4"/>
  <c r="BD109" i="4"/>
  <c r="DS113" i="4"/>
  <c r="DS112" i="4"/>
  <c r="DS115" i="4"/>
  <c r="AZ113" i="4"/>
  <c r="AZ112" i="4"/>
  <c r="AZ115" i="4"/>
  <c r="CN114" i="4"/>
  <c r="DN109" i="4"/>
  <c r="CV115" i="4"/>
  <c r="CV102" i="4"/>
  <c r="CV101" i="4"/>
  <c r="CV105" i="4"/>
  <c r="CV112" i="4"/>
  <c r="CV113" i="4"/>
  <c r="AJ114" i="4"/>
  <c r="AC113" i="4"/>
  <c r="DP109" i="4"/>
  <c r="DJ109" i="4"/>
  <c r="DL115" i="4"/>
  <c r="DL102" i="4"/>
  <c r="DL101" i="4"/>
  <c r="DL105" i="4"/>
  <c r="DL112" i="4"/>
  <c r="DL113" i="4"/>
  <c r="CK113" i="4"/>
  <c r="CK112" i="4"/>
  <c r="CK115" i="4"/>
  <c r="CX113" i="4"/>
  <c r="CX112" i="4"/>
  <c r="CX115" i="4"/>
  <c r="CH109" i="4"/>
  <c r="DM115" i="4"/>
  <c r="DM102" i="4"/>
  <c r="DM101" i="4"/>
  <c r="DM105" i="4"/>
  <c r="DM112" i="4"/>
  <c r="DM113" i="4"/>
  <c r="CO102" i="4"/>
  <c r="CO101" i="4"/>
  <c r="CO105" i="4"/>
  <c r="CO114" i="4"/>
  <c r="AS102" i="4"/>
  <c r="AS101" i="4"/>
  <c r="AS105" i="4"/>
  <c r="AS114" i="4"/>
  <c r="DA109" i="4"/>
  <c r="BK115" i="4"/>
  <c r="BK102" i="4"/>
  <c r="BK101" i="4"/>
  <c r="BK105" i="4"/>
  <c r="BK112" i="4"/>
  <c r="BK113" i="4"/>
  <c r="DY113" i="4"/>
  <c r="DY102" i="4"/>
  <c r="DY101" i="4"/>
  <c r="DY105" i="4"/>
  <c r="DY112" i="4"/>
  <c r="DY115" i="4"/>
  <c r="BA102" i="4"/>
  <c r="BA101" i="4"/>
  <c r="BA105" i="4"/>
  <c r="BA114" i="4"/>
  <c r="BH109" i="4"/>
  <c r="EE102" i="4"/>
  <c r="EE101" i="4"/>
  <c r="EE105" i="4"/>
  <c r="EE114" i="4"/>
  <c r="AU102" i="4"/>
  <c r="AU101" i="4"/>
  <c r="AU105" i="4"/>
  <c r="AU114" i="4"/>
  <c r="BD102" i="4"/>
  <c r="BD101" i="4"/>
  <c r="BD105" i="4"/>
  <c r="BD114" i="4"/>
  <c r="EO113" i="4"/>
  <c r="EO102" i="4"/>
  <c r="EO101" i="4"/>
  <c r="EO105" i="4"/>
  <c r="EO112" i="4"/>
  <c r="EO115" i="4"/>
  <c r="CT115" i="4"/>
  <c r="CT102" i="4"/>
  <c r="CT101" i="4"/>
  <c r="CT105" i="4"/>
  <c r="CT112" i="4"/>
  <c r="CT113" i="4"/>
  <c r="DZ115" i="4"/>
  <c r="DZ102" i="4"/>
  <c r="DZ101" i="4"/>
  <c r="DZ105" i="4"/>
  <c r="DZ112" i="4"/>
  <c r="DZ113" i="4"/>
  <c r="CM113" i="4"/>
  <c r="CM102" i="4"/>
  <c r="CM101" i="4"/>
  <c r="CM105" i="4"/>
  <c r="CM112" i="4"/>
  <c r="CM115" i="4"/>
  <c r="AA114" i="4"/>
  <c r="CH102" i="4"/>
  <c r="CH101" i="4"/>
  <c r="CH105" i="4"/>
  <c r="CH114" i="4"/>
  <c r="DW102" i="4"/>
  <c r="DW101" i="4"/>
  <c r="DW105" i="4"/>
  <c r="DW114" i="4"/>
  <c r="BS115" i="4"/>
  <c r="BS102" i="4"/>
  <c r="BS101" i="4"/>
  <c r="BS105" i="4"/>
  <c r="BS112" i="4"/>
  <c r="BS113" i="4"/>
  <c r="AP115" i="4"/>
  <c r="AP102" i="4"/>
  <c r="AP101" i="4"/>
  <c r="AP105" i="4"/>
  <c r="AP112" i="4"/>
  <c r="AP113" i="4"/>
  <c r="BC109" i="4"/>
  <c r="EA102" i="4"/>
  <c r="EA101" i="4"/>
  <c r="EA105" i="4"/>
  <c r="EA114" i="4"/>
  <c r="BX102" i="4"/>
  <c r="BX101" i="4"/>
  <c r="BX105" i="4"/>
  <c r="BX114" i="4"/>
  <c r="EF114" i="4"/>
  <c r="DI113" i="4"/>
  <c r="DI102" i="4"/>
  <c r="DI101" i="4"/>
  <c r="DI105" i="4"/>
  <c r="DI112" i="4"/>
  <c r="DI115" i="4"/>
  <c r="CA102" i="4"/>
  <c r="CA101" i="4"/>
  <c r="CA105" i="4"/>
  <c r="CA114" i="4"/>
  <c r="DX102" i="4"/>
  <c r="DX101" i="4"/>
  <c r="DX105" i="4"/>
  <c r="DX114" i="4"/>
  <c r="BB102" i="4"/>
  <c r="BB101" i="4"/>
  <c r="BB105" i="4"/>
  <c r="BB114" i="4"/>
  <c r="AA115" i="4"/>
  <c r="AB112" i="4"/>
  <c r="AB115" i="4"/>
  <c r="AC112" i="4"/>
  <c r="AC115" i="4"/>
  <c r="AD112" i="4"/>
  <c r="AD113" i="4"/>
  <c r="CL115" i="4"/>
  <c r="CL102" i="4"/>
  <c r="CL101" i="4"/>
  <c r="CL105" i="4"/>
  <c r="CL112" i="4"/>
  <c r="CL113" i="4"/>
  <c r="CJ102" i="4"/>
  <c r="CJ101" i="4"/>
  <c r="CJ105" i="4"/>
  <c r="CJ114" i="4"/>
  <c r="AZ109" i="4"/>
  <c r="CN113" i="4"/>
  <c r="CN102" i="4"/>
  <c r="CN101" i="4"/>
  <c r="CN105" i="4"/>
  <c r="CN112" i="4"/>
  <c r="CN115" i="4"/>
  <c r="AK109" i="4"/>
  <c r="BF102" i="4"/>
  <c r="BF101" i="4"/>
  <c r="BF105" i="4"/>
  <c r="BF114" i="4"/>
  <c r="CQ102" i="4"/>
  <c r="CQ101" i="4"/>
  <c r="CQ105" i="4"/>
  <c r="CQ114" i="4"/>
  <c r="DN102" i="4"/>
  <c r="DN101" i="4"/>
  <c r="DN105" i="4"/>
  <c r="DN114" i="4"/>
  <c r="EF113" i="4"/>
  <c r="EF102" i="4"/>
  <c r="EF101" i="4"/>
  <c r="EF105" i="4"/>
  <c r="EF112" i="4"/>
  <c r="EF115" i="4"/>
  <c r="AW109" i="4"/>
  <c r="EF109" i="4"/>
  <c r="AZ102" i="4"/>
  <c r="AZ101" i="4"/>
  <c r="AZ105" i="4"/>
  <c r="AZ114" i="4"/>
  <c r="BB109" i="4"/>
  <c r="CB113" i="4"/>
  <c r="CB102" i="4"/>
  <c r="CB101" i="4"/>
  <c r="CB105" i="4"/>
  <c r="CB112" i="4"/>
  <c r="CB115" i="4"/>
  <c r="DS102" i="4"/>
  <c r="DS101" i="4"/>
  <c r="DS105" i="4"/>
  <c r="DS114" i="4"/>
  <c r="AJ113" i="4"/>
  <c r="AJ102" i="4"/>
  <c r="AJ101" i="4"/>
  <c r="AJ105" i="4"/>
  <c r="AJ112" i="4"/>
  <c r="AJ115" i="4"/>
  <c r="AK115" i="4"/>
  <c r="AK102" i="4"/>
  <c r="AK101" i="4"/>
  <c r="AK105" i="4"/>
  <c r="AK112" i="4"/>
  <c r="AK113" i="4"/>
  <c r="Y51" i="4"/>
  <c r="EI109" i="4"/>
  <c r="BW109" i="4"/>
  <c r="CX110" i="4"/>
  <c r="CY108" i="4"/>
  <c r="CY110" i="4"/>
  <c r="CZ108" i="4"/>
  <c r="CZ110" i="4"/>
  <c r="DA108" i="4"/>
  <c r="DA110" i="4"/>
  <c r="DB108" i="4"/>
  <c r="DB110" i="4"/>
  <c r="DC108" i="4"/>
  <c r="DC110" i="4"/>
  <c r="DD108" i="4"/>
  <c r="DD110" i="4"/>
  <c r="DE108" i="4"/>
  <c r="DE110" i="4"/>
  <c r="DF108" i="4"/>
  <c r="DF110" i="4"/>
  <c r="DG108" i="4"/>
  <c r="DG110" i="4"/>
  <c r="DH108" i="4"/>
  <c r="DH110" i="4"/>
  <c r="DI108" i="4"/>
  <c r="DI110" i="4"/>
  <c r="DJ108" i="4"/>
  <c r="DJ110" i="4"/>
  <c r="DK108" i="4"/>
  <c r="DK110" i="4"/>
  <c r="DL108" i="4"/>
  <c r="DL110" i="4"/>
  <c r="DM108" i="4"/>
  <c r="DM110" i="4"/>
  <c r="DN108" i="4"/>
  <c r="DN110" i="4"/>
  <c r="DO108" i="4"/>
  <c r="DO110" i="4"/>
  <c r="DP108" i="4"/>
  <c r="DP110" i="4"/>
  <c r="DQ108" i="4"/>
  <c r="DQ110" i="4"/>
  <c r="DR108" i="4"/>
  <c r="DR110" i="4"/>
  <c r="DS108" i="4"/>
  <c r="DS110" i="4"/>
  <c r="DT108" i="4"/>
  <c r="DT110" i="4"/>
  <c r="DU108" i="4"/>
  <c r="DU110" i="4"/>
  <c r="DV108" i="4"/>
  <c r="DV110" i="4"/>
  <c r="DW108" i="4"/>
  <c r="DW110" i="4"/>
  <c r="DX108" i="4"/>
  <c r="DX110" i="4"/>
  <c r="DY108" i="4"/>
  <c r="DY110" i="4"/>
  <c r="DZ108" i="4"/>
  <c r="DZ110" i="4"/>
  <c r="EA108" i="4"/>
  <c r="EA110" i="4"/>
  <c r="EB108" i="4"/>
  <c r="EB110" i="4"/>
  <c r="EC108" i="4"/>
  <c r="EC110" i="4"/>
  <c r="ED108" i="4"/>
  <c r="ED110" i="4"/>
  <c r="EE108" i="4"/>
  <c r="EE110" i="4"/>
  <c r="EF108" i="4"/>
  <c r="EF110" i="4"/>
  <c r="EG108" i="4"/>
  <c r="EG110" i="4"/>
  <c r="EH108" i="4"/>
  <c r="EH110" i="4"/>
  <c r="EI108" i="4"/>
  <c r="EI110" i="4"/>
  <c r="EJ108" i="4"/>
  <c r="EJ110" i="4"/>
  <c r="EK108" i="4"/>
  <c r="EK110" i="4"/>
  <c r="EL108" i="4"/>
  <c r="EL110" i="4"/>
  <c r="EM108" i="4"/>
  <c r="EM110" i="4"/>
  <c r="EN108" i="4"/>
  <c r="EN110" i="4"/>
  <c r="EO108" i="4"/>
  <c r="EO109" i="4"/>
  <c r="AA109" i="4"/>
  <c r="AA110" i="4"/>
  <c r="AB108" i="4"/>
  <c r="AB110" i="4"/>
  <c r="AC108" i="4"/>
  <c r="AC110" i="4"/>
  <c r="AD108" i="4"/>
  <c r="AD110" i="4"/>
  <c r="AE108" i="4"/>
  <c r="AE110" i="4"/>
  <c r="AF108" i="4"/>
  <c r="AF110" i="4"/>
  <c r="AG108" i="4"/>
  <c r="AG110" i="4"/>
  <c r="AH108" i="4"/>
  <c r="AH110" i="4"/>
  <c r="AI108" i="4"/>
  <c r="AI110" i="4"/>
  <c r="AJ108" i="4"/>
  <c r="AJ110" i="4"/>
  <c r="AK108" i="4"/>
  <c r="AK110" i="4"/>
  <c r="AL108" i="4"/>
  <c r="AL110" i="4"/>
  <c r="AM108" i="4"/>
  <c r="AM110" i="4"/>
  <c r="AN108" i="4"/>
  <c r="AN110" i="4"/>
  <c r="AO108" i="4"/>
  <c r="AO110" i="4"/>
  <c r="AP108" i="4"/>
  <c r="AP110" i="4"/>
  <c r="AQ108" i="4"/>
  <c r="AQ110" i="4"/>
  <c r="AR108" i="4"/>
  <c r="AR110" i="4"/>
  <c r="AS108" i="4"/>
  <c r="AS110" i="4"/>
  <c r="AT108" i="4"/>
  <c r="AT110" i="4"/>
  <c r="AU108" i="4"/>
  <c r="AU110" i="4"/>
  <c r="AV108" i="4"/>
  <c r="AV110" i="4"/>
  <c r="AW108" i="4"/>
  <c r="AW110" i="4"/>
  <c r="AX108" i="4"/>
  <c r="AX110" i="4"/>
  <c r="AY108" i="4"/>
  <c r="AY110" i="4"/>
  <c r="AZ108" i="4"/>
  <c r="AZ110" i="4"/>
  <c r="BA108" i="4"/>
  <c r="BA110" i="4"/>
  <c r="BB108" i="4"/>
  <c r="BB110" i="4"/>
  <c r="BC108" i="4"/>
  <c r="BC110" i="4"/>
  <c r="BD108" i="4"/>
  <c r="BD110" i="4"/>
  <c r="BE108" i="4"/>
  <c r="BE110" i="4"/>
  <c r="BF108" i="4"/>
  <c r="BF110" i="4"/>
  <c r="BG108" i="4"/>
  <c r="BG110" i="4"/>
  <c r="BH108" i="4"/>
  <c r="BH110" i="4"/>
  <c r="BI108" i="4"/>
  <c r="BI110" i="4"/>
  <c r="BJ108" i="4"/>
  <c r="BJ110" i="4"/>
  <c r="BK108" i="4"/>
  <c r="BK110" i="4"/>
  <c r="BL108" i="4"/>
  <c r="BL110" i="4"/>
  <c r="BM108" i="4"/>
  <c r="BM110" i="4"/>
  <c r="BN108" i="4"/>
  <c r="BN110" i="4"/>
  <c r="BO108" i="4"/>
  <c r="BO110" i="4"/>
  <c r="BP108" i="4"/>
  <c r="BP110" i="4"/>
  <c r="BQ108" i="4"/>
  <c r="BQ110" i="4"/>
  <c r="BR108" i="4"/>
  <c r="BR110" i="4"/>
  <c r="BS108" i="4"/>
  <c r="BS110" i="4"/>
  <c r="BT108" i="4"/>
  <c r="BT110" i="4"/>
  <c r="BU108" i="4"/>
  <c r="BU110" i="4"/>
  <c r="BV108" i="4"/>
  <c r="BV110" i="4"/>
  <c r="BW108" i="4"/>
  <c r="BW110" i="4"/>
  <c r="BX108" i="4"/>
  <c r="BX110" i="4"/>
  <c r="BY108" i="4"/>
  <c r="BY110" i="4"/>
  <c r="BZ108" i="4"/>
  <c r="BZ110" i="4"/>
  <c r="CA108" i="4"/>
  <c r="CA110" i="4"/>
  <c r="CB108" i="4"/>
  <c r="CB110" i="4"/>
  <c r="CC108" i="4"/>
  <c r="CC110" i="4"/>
  <c r="CD108" i="4"/>
  <c r="CD110" i="4"/>
  <c r="CE108" i="4"/>
  <c r="CE110" i="4"/>
  <c r="CF108" i="4"/>
  <c r="CF110" i="4"/>
  <c r="CG108" i="4"/>
  <c r="CG110" i="4"/>
  <c r="CH108" i="4"/>
  <c r="CH110" i="4"/>
  <c r="CI108" i="4"/>
  <c r="CI110" i="4"/>
  <c r="CJ108" i="4"/>
  <c r="CJ110" i="4"/>
  <c r="CK108" i="4"/>
  <c r="CK110" i="4"/>
  <c r="CL108" i="4"/>
  <c r="CL110" i="4"/>
  <c r="CM108" i="4"/>
  <c r="CM110" i="4"/>
  <c r="CN108" i="4"/>
  <c r="CN110" i="4"/>
  <c r="CO108" i="4"/>
  <c r="CO110" i="4"/>
  <c r="CP108" i="4"/>
  <c r="CP110" i="4"/>
  <c r="CQ108" i="4"/>
  <c r="CQ110" i="4"/>
  <c r="CR108" i="4"/>
  <c r="CR110" i="4"/>
  <c r="CS108" i="4"/>
  <c r="CS110" i="4"/>
  <c r="CT108" i="4"/>
  <c r="CT110" i="4"/>
  <c r="CU108" i="4"/>
  <c r="CU110" i="4"/>
  <c r="CV108" i="4"/>
  <c r="CV110" i="4"/>
  <c r="CW108" i="4"/>
  <c r="CW110" i="4"/>
  <c r="CX108" i="4"/>
  <c r="CX109" i="4"/>
  <c r="CK102" i="4"/>
  <c r="CK101" i="4"/>
  <c r="CK105" i="4"/>
  <c r="CK114" i="4"/>
  <c r="CX102" i="4"/>
  <c r="CX101" i="4"/>
  <c r="CX105" i="4"/>
  <c r="CX114" i="4"/>
  <c r="BQ113" i="4"/>
  <c r="BQ102" i="4"/>
  <c r="BQ101" i="4"/>
  <c r="BQ105" i="4"/>
  <c r="BQ112" i="4"/>
  <c r="BQ115" i="4"/>
  <c r="DT115" i="4"/>
  <c r="AA102" i="4"/>
  <c r="AA101" i="4"/>
  <c r="AA105" i="4"/>
  <c r="AA112" i="4"/>
  <c r="AA113" i="4"/>
  <c r="Y113" i="4"/>
  <c r="Y52" i="4"/>
  <c r="DT102" i="4"/>
  <c r="DT101" i="4"/>
  <c r="DT105" i="4"/>
  <c r="DT112" i="4"/>
  <c r="DT113" i="4"/>
</calcChain>
</file>

<file path=xl/sharedStrings.xml><?xml version="1.0" encoding="utf-8"?>
<sst xmlns="http://schemas.openxmlformats.org/spreadsheetml/2006/main" count="267" uniqueCount="199">
  <si>
    <t>Project Name</t>
  </si>
  <si>
    <t>Unit Count</t>
  </si>
  <si>
    <t>Unit Type</t>
  </si>
  <si>
    <t>Avg. SF</t>
  </si>
  <si>
    <t>$/Mo/SF</t>
  </si>
  <si>
    <t>Finance</t>
  </si>
  <si>
    <t>I/P</t>
  </si>
  <si>
    <t>Analyst</t>
  </si>
  <si>
    <t xml:space="preserve">Construction Interest Rate </t>
  </si>
  <si>
    <t>Constr_Int</t>
  </si>
  <si>
    <t>Date</t>
  </si>
  <si>
    <t xml:space="preserve">First Lien Position </t>
  </si>
  <si>
    <t>Source</t>
  </si>
  <si>
    <t>Principal</t>
  </si>
  <si>
    <t>Equity</t>
  </si>
  <si>
    <t>Down Payment</t>
  </si>
  <si>
    <t>Term (Years)</t>
  </si>
  <si>
    <t>Interest Rate</t>
  </si>
  <si>
    <t>Debt</t>
  </si>
  <si>
    <t>Origination Fee</t>
  </si>
  <si>
    <t>Uses</t>
  </si>
  <si>
    <t>Valuation</t>
  </si>
  <si>
    <t>Electricity</t>
  </si>
  <si>
    <t>Capitalization Rate</t>
  </si>
  <si>
    <t>Cap_Rate</t>
  </si>
  <si>
    <t>Surplus/(Deficit)</t>
  </si>
  <si>
    <t>Schedule</t>
  </si>
  <si>
    <t>COD</t>
  </si>
  <si>
    <t xml:space="preserve">Equity Amount: </t>
  </si>
  <si>
    <t>Equity_Amt</t>
  </si>
  <si>
    <t xml:space="preserve">Return on Equity: </t>
  </si>
  <si>
    <t xml:space="preserve">ROE </t>
  </si>
  <si>
    <t>LtV</t>
  </si>
  <si>
    <t>Loan-to-Value</t>
  </si>
  <si>
    <t>Term</t>
  </si>
  <si>
    <t>Int_Rate</t>
  </si>
  <si>
    <t>Orig_Fee</t>
  </si>
  <si>
    <t>Rental_Increase</t>
  </si>
  <si>
    <t>Annual Rental Increase</t>
  </si>
  <si>
    <t>Annual Expense Increase</t>
  </si>
  <si>
    <t>Expense_Increase</t>
  </si>
  <si>
    <t>*1:S-Curve, 2: Straight-Line</t>
  </si>
  <si>
    <t>Total Project Cost w/o Int</t>
  </si>
  <si>
    <t xml:space="preserve">Construction Interest </t>
  </si>
  <si>
    <t>Cost Item</t>
  </si>
  <si>
    <t xml:space="preserve">Total Project w/ Int </t>
  </si>
  <si>
    <t>Land &amp; Related</t>
  </si>
  <si>
    <t>Land_Related</t>
  </si>
  <si>
    <t xml:space="preserve">General &amp; Adminstrative </t>
  </si>
  <si>
    <t>G_A</t>
  </si>
  <si>
    <t xml:space="preserve">Legal Fees </t>
  </si>
  <si>
    <t>Development Management Fees</t>
  </si>
  <si>
    <t xml:space="preserve">Insurance </t>
  </si>
  <si>
    <t>Other G&amp;A</t>
  </si>
  <si>
    <t xml:space="preserve">Development Charges &amp; Muncipal Costs </t>
  </si>
  <si>
    <t>Dev_Chrg_Mun_Costs</t>
  </si>
  <si>
    <t xml:space="preserve">Development Charges </t>
  </si>
  <si>
    <t xml:space="preserve">Building Permits </t>
  </si>
  <si>
    <t xml:space="preserve">Municipal Costs </t>
  </si>
  <si>
    <t xml:space="preserve">Hard Construction Costs </t>
  </si>
  <si>
    <t xml:space="preserve">HC_Construction </t>
  </si>
  <si>
    <t xml:space="preserve">General Costs </t>
  </si>
  <si>
    <t xml:space="preserve">Site Work </t>
  </si>
  <si>
    <t xml:space="preserve">Concrete Work </t>
  </si>
  <si>
    <t xml:space="preserve">Masonry </t>
  </si>
  <si>
    <t xml:space="preserve">Metals </t>
  </si>
  <si>
    <t xml:space="preserve">Carpentry &amp; Millwork </t>
  </si>
  <si>
    <t xml:space="preserve">Moisture Protection </t>
  </si>
  <si>
    <t xml:space="preserve">Windows &amp; Doors </t>
  </si>
  <si>
    <t xml:space="preserve">Finishing </t>
  </si>
  <si>
    <t xml:space="preserve">Specialties </t>
  </si>
  <si>
    <t xml:space="preserve">Equipment </t>
  </si>
  <si>
    <t xml:space="preserve">Furnishing </t>
  </si>
  <si>
    <t xml:space="preserve">Special Construction </t>
  </si>
  <si>
    <t xml:space="preserve">Mechanical </t>
  </si>
  <si>
    <t xml:space="preserve">Electrical </t>
  </si>
  <si>
    <t xml:space="preserve">Contigency </t>
  </si>
  <si>
    <t xml:space="preserve">Soft Construction Costs </t>
  </si>
  <si>
    <t>SC_Construction</t>
  </si>
  <si>
    <t>SC-1</t>
  </si>
  <si>
    <t>SC-2</t>
  </si>
  <si>
    <t xml:space="preserve">SC-3 </t>
  </si>
  <si>
    <t>SC-4</t>
  </si>
  <si>
    <t>SC-5</t>
  </si>
  <si>
    <t xml:space="preserve">Building Operations </t>
  </si>
  <si>
    <t>Building_Ops</t>
  </si>
  <si>
    <t xml:space="preserve">Pre-Opening Expenses </t>
  </si>
  <si>
    <t xml:space="preserve">Working Capital Contribution </t>
  </si>
  <si>
    <t xml:space="preserve">Finance Expense </t>
  </si>
  <si>
    <t>Finance_Ops</t>
  </si>
  <si>
    <t xml:space="preserve">Construction Loan Interest </t>
  </si>
  <si>
    <t>Financing Fee</t>
  </si>
  <si>
    <t>Total Project Development Budget Less Loan Interest</t>
  </si>
  <si>
    <t>Development_Cash_Flow</t>
  </si>
  <si>
    <t>Equity BoP</t>
  </si>
  <si>
    <t>Equity Draw</t>
  </si>
  <si>
    <t>Equity EoP</t>
  </si>
  <si>
    <t>Construction Debt BoP</t>
  </si>
  <si>
    <t xml:space="preserve">Construstion Debt Interest </t>
  </si>
  <si>
    <t>Cnstr_Debt_Int</t>
  </si>
  <si>
    <t>Construction Debt Draw</t>
  </si>
  <si>
    <t>Construction Debt EoP</t>
  </si>
  <si>
    <t>Z-Score</t>
  </si>
  <si>
    <t xml:space="preserve">S-Curve </t>
  </si>
  <si>
    <t>Draw</t>
  </si>
  <si>
    <t>Straight Line</t>
  </si>
  <si>
    <t>2nd Lien Postion</t>
  </si>
  <si>
    <t xml:space="preserve">Plumbing </t>
  </si>
  <si>
    <t xml:space="preserve">Project Name: </t>
  </si>
  <si>
    <t>Periods</t>
  </si>
  <si>
    <t>Months</t>
  </si>
  <si>
    <t>Summary Table</t>
  </si>
  <si>
    <t>Year</t>
  </si>
  <si>
    <t>Total Rent</t>
  </si>
  <si>
    <t>Total Vacancy</t>
  </si>
  <si>
    <t>Total Revenue</t>
  </si>
  <si>
    <t>Expenses</t>
  </si>
  <si>
    <t>Total Expenses</t>
  </si>
  <si>
    <t>Net Operating Income (NOI)</t>
  </si>
  <si>
    <t>Total Debt</t>
  </si>
  <si>
    <t>Mng_Exp</t>
  </si>
  <si>
    <t xml:space="preserve">Reserves </t>
  </si>
  <si>
    <t>Cleaning</t>
  </si>
  <si>
    <t xml:space="preserve">Gas_Heat </t>
  </si>
  <si>
    <t xml:space="preserve">Water </t>
  </si>
  <si>
    <t xml:space="preserve">Taxes </t>
  </si>
  <si>
    <t xml:space="preserve">Lawn_Snow </t>
  </si>
  <si>
    <t xml:space="preserve">Total Revenue: </t>
  </si>
  <si>
    <t xml:space="preserve">Total Expenses: </t>
  </si>
  <si>
    <t xml:space="preserve">Total Per Year: </t>
  </si>
  <si>
    <t xml:space="preserve">Percent: </t>
  </si>
  <si>
    <t>First Lien Position</t>
  </si>
  <si>
    <t xml:space="preserve">Principal: </t>
  </si>
  <si>
    <t xml:space="preserve">Term: </t>
  </si>
  <si>
    <t xml:space="preserve">Interest: </t>
  </si>
  <si>
    <t xml:space="preserve">Payment: </t>
  </si>
  <si>
    <t>#</t>
  </si>
  <si>
    <t xml:space="preserve">BoP </t>
  </si>
  <si>
    <t xml:space="preserve">Interest </t>
  </si>
  <si>
    <t xml:space="preserve">Payment </t>
  </si>
  <si>
    <t>EoP</t>
  </si>
  <si>
    <t>I/O Period:</t>
  </si>
  <si>
    <t>Structure:</t>
  </si>
  <si>
    <t>Operating CF</t>
  </si>
  <si>
    <t>TotalFCF</t>
  </si>
  <si>
    <t>DSR</t>
  </si>
  <si>
    <t>Cash-on-Cash</t>
  </si>
  <si>
    <t>Return On Investment</t>
  </si>
  <si>
    <t xml:space="preserve">Monthly Payment </t>
  </si>
  <si>
    <t xml:space="preserve">Yearly Payment </t>
  </si>
  <si>
    <t xml:space="preserve">Annual Debt Reduction </t>
  </si>
  <si>
    <t xml:space="preserve">Annual Interest </t>
  </si>
  <si>
    <t xml:space="preserve">Pest Control </t>
  </si>
  <si>
    <t>Trash Removal</t>
  </si>
  <si>
    <t>Misc Expense</t>
  </si>
  <si>
    <t>Vacancy</t>
  </si>
  <si>
    <t>Year Two</t>
  </si>
  <si>
    <t xml:space="preserve">Cashflow: </t>
  </si>
  <si>
    <t xml:space="preserve">Year One </t>
  </si>
  <si>
    <t xml:space="preserve">Retrun On Equity: </t>
  </si>
  <si>
    <t xml:space="preserve">Return On Investment </t>
  </si>
  <si>
    <t>Return On Investment:</t>
  </si>
  <si>
    <t>Year Three</t>
  </si>
  <si>
    <t>Year Four</t>
  </si>
  <si>
    <t>Year Five</t>
  </si>
  <si>
    <t>Current Rent</t>
  </si>
  <si>
    <t xml:space="preserve">Land Value: </t>
  </si>
  <si>
    <t xml:space="preserve">Building Value: </t>
  </si>
  <si>
    <t xml:space="preserve">Estimated Taxable Value:  </t>
  </si>
  <si>
    <t>Rollback</t>
  </si>
  <si>
    <t>Levy Rate:</t>
  </si>
  <si>
    <t>Taxable Value:</t>
  </si>
  <si>
    <t xml:space="preserve">Current Assessment: </t>
  </si>
  <si>
    <t xml:space="preserve">Estimated Assessment: </t>
  </si>
  <si>
    <t>Purchase</t>
  </si>
  <si>
    <t>Capital Improvements</t>
  </si>
  <si>
    <t xml:space="preserve">2Bd/1Ba </t>
  </si>
  <si>
    <t xml:space="preserve">Purchase Date: </t>
  </si>
  <si>
    <t>Unit Mix:</t>
  </si>
  <si>
    <t xml:space="preserve">Extra Income: </t>
  </si>
  <si>
    <t xml:space="preserve">Garage Income </t>
  </si>
  <si>
    <t xml:space="preserve">Storage Income </t>
  </si>
  <si>
    <t xml:space="preserve">Pet Fees </t>
  </si>
  <si>
    <t xml:space="preserve">Early Termination Fees </t>
  </si>
  <si>
    <t xml:space="preserve">Application Fees </t>
  </si>
  <si>
    <t xml:space="preserve">Tenant Insurance </t>
  </si>
  <si>
    <t xml:space="preserve">Utility Billback </t>
  </si>
  <si>
    <t xml:space="preserve">Move-Out Charges </t>
  </si>
  <si>
    <t xml:space="preserve">Misc. Income </t>
  </si>
  <si>
    <t xml:space="preserve">Unit #: </t>
  </si>
  <si>
    <t xml:space="preserve">Rent: </t>
  </si>
  <si>
    <t xml:space="preserve">Advertising/Marketing </t>
  </si>
  <si>
    <t xml:space="preserve">Sewer </t>
  </si>
  <si>
    <t>Repairs &amp; Maintenance</t>
  </si>
  <si>
    <t>Jared Husmann</t>
  </si>
  <si>
    <t xml:space="preserve">Leavitt Apartments </t>
  </si>
  <si>
    <t xml:space="preserve">Leavitt Apartments Waterloo, IA </t>
  </si>
  <si>
    <t xml:space="preserve">Month: </t>
  </si>
  <si>
    <t xml:space="preserve">Year: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</si>
</sst>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$-409]d\-mmm\-yy;@"/>
    <numFmt numFmtId="166" formatCode="_(* #,##0.0_);_(* \(#,##0.0\);_(* &quot;-&quot;??_);_(@_)"/>
    <numFmt numFmtId="167" formatCode="[$-409]mmm\-yy;@"/>
    <numFmt numFmtId="168" formatCode="_(&quot;$&quot;* #,##0_);_(&quot;$&quot;* \(#,##0\);_(&quot;$&quot;* &quot;-&quot;??_);_(@_)"/>
    <numFmt numFmtId="169" formatCode="#,##0;[Red]\-#,##0"/>
  </numFmts>
  <fonts count="2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sz val="11"/>
      <color rgb="FF3366FF"/>
      <name val="Calibri"/>
      <family val="2"/>
      <scheme val="minor"/>
    </font>
    <font>
      <b/>
      <sz val="1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1"/>
      <color rgb="FF3366FF"/>
      <name val="Calibri"/>
      <family val="2"/>
      <scheme val="minor"/>
    </font>
    <font>
      <sz val="12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i/>
      <u/>
      <sz val="11"/>
      <color rgb="FFFF0000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i/>
      <u/>
      <sz val="12"/>
      <color rgb="FFFF0000"/>
      <name val="Calibri"/>
      <family val="2"/>
      <scheme val="minor"/>
    </font>
    <font>
      <sz val="12"/>
      <color rgb="FF303030"/>
      <name val="Arial"/>
      <family val="1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</borders>
  <cellStyleXfs count="34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2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14">
    <xf numFmtId="0" fontId="0" fillId="0" borderId="0" xfId="0"/>
    <xf numFmtId="0" fontId="4" fillId="0" borderId="1" xfId="0" applyFont="1" applyBorder="1"/>
    <xf numFmtId="0" fontId="0" fillId="0" borderId="2" xfId="0" applyBorder="1"/>
    <xf numFmtId="164" fontId="0" fillId="0" borderId="0" xfId="0" quotePrefix="1" applyNumberFormat="1"/>
    <xf numFmtId="0" fontId="4" fillId="0" borderId="4" xfId="0" applyFont="1" applyBorder="1"/>
    <xf numFmtId="0" fontId="4" fillId="0" borderId="5" xfId="0" applyFont="1" applyBorder="1"/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/>
    <xf numFmtId="0" fontId="0" fillId="0" borderId="0" xfId="0" applyBorder="1"/>
    <xf numFmtId="0" fontId="0" fillId="0" borderId="7" xfId="0" applyBorder="1"/>
    <xf numFmtId="0" fontId="4" fillId="0" borderId="9" xfId="0" applyFont="1" applyBorder="1"/>
    <xf numFmtId="0" fontId="0" fillId="0" borderId="10" xfId="0" applyBorder="1"/>
    <xf numFmtId="0" fontId="6" fillId="0" borderId="7" xfId="0" applyFont="1" applyBorder="1" applyAlignment="1">
      <alignment horizontal="center"/>
    </xf>
    <xf numFmtId="0" fontId="6" fillId="0" borderId="7" xfId="0" applyFont="1" applyBorder="1"/>
    <xf numFmtId="0" fontId="0" fillId="0" borderId="8" xfId="0" applyBorder="1"/>
    <xf numFmtId="0" fontId="0" fillId="0" borderId="0" xfId="0" quotePrefix="1" applyFill="1" applyBorder="1"/>
    <xf numFmtId="0" fontId="4" fillId="0" borderId="12" xfId="0" applyFont="1" applyBorder="1"/>
    <xf numFmtId="0" fontId="0" fillId="0" borderId="13" xfId="0" applyBorder="1"/>
    <xf numFmtId="164" fontId="4" fillId="0" borderId="14" xfId="1" applyNumberFormat="1" applyFont="1" applyBorder="1"/>
    <xf numFmtId="0" fontId="0" fillId="0" borderId="7" xfId="0" applyBorder="1" applyAlignment="1">
      <alignment horizontal="left" indent="1"/>
    </xf>
    <xf numFmtId="0" fontId="4" fillId="0" borderId="15" xfId="0" applyFont="1" applyBorder="1"/>
    <xf numFmtId="0" fontId="0" fillId="0" borderId="15" xfId="0" applyBorder="1"/>
    <xf numFmtId="164" fontId="4" fillId="0" borderId="16" xfId="1" applyNumberFormat="1" applyFont="1" applyBorder="1"/>
    <xf numFmtId="0" fontId="6" fillId="0" borderId="0" xfId="0" applyFont="1" applyBorder="1"/>
    <xf numFmtId="164" fontId="6" fillId="0" borderId="8" xfId="1" applyNumberFormat="1" applyFont="1" applyBorder="1"/>
    <xf numFmtId="0" fontId="5" fillId="0" borderId="0" xfId="0" applyFont="1" applyBorder="1"/>
    <xf numFmtId="164" fontId="5" fillId="0" borderId="8" xfId="1" applyNumberFormat="1" applyFont="1" applyBorder="1"/>
    <xf numFmtId="0" fontId="4" fillId="0" borderId="17" xfId="0" applyFont="1" applyBorder="1"/>
    <xf numFmtId="0" fontId="0" fillId="0" borderId="17" xfId="0" applyBorder="1"/>
    <xf numFmtId="164" fontId="4" fillId="0" borderId="18" xfId="1" applyNumberFormat="1" applyFont="1" applyBorder="1"/>
    <xf numFmtId="0" fontId="0" fillId="0" borderId="0" xfId="0" quotePrefix="1"/>
    <xf numFmtId="164" fontId="0" fillId="0" borderId="8" xfId="1" applyNumberFormat="1" applyFont="1" applyBorder="1"/>
    <xf numFmtId="0" fontId="4" fillId="0" borderId="19" xfId="0" applyFont="1" applyBorder="1"/>
    <xf numFmtId="43" fontId="0" fillId="0" borderId="8" xfId="1" applyFont="1" applyBorder="1"/>
    <xf numFmtId="0" fontId="8" fillId="0" borderId="4" xfId="0" applyFont="1" applyFill="1" applyBorder="1"/>
    <xf numFmtId="0" fontId="0" fillId="0" borderId="5" xfId="0" applyBorder="1"/>
    <xf numFmtId="0" fontId="0" fillId="0" borderId="6" xfId="0" applyBorder="1"/>
    <xf numFmtId="164" fontId="4" fillId="0" borderId="11" xfId="1" applyNumberFormat="1" applyFont="1" applyBorder="1"/>
    <xf numFmtId="0" fontId="4" fillId="0" borderId="0" xfId="0" applyFont="1" applyBorder="1"/>
    <xf numFmtId="0" fontId="4" fillId="0" borderId="10" xfId="0" applyFont="1" applyBorder="1"/>
    <xf numFmtId="0" fontId="0" fillId="0" borderId="9" xfId="0" applyBorder="1"/>
    <xf numFmtId="0" fontId="0" fillId="2" borderId="0" xfId="0" applyFill="1"/>
    <xf numFmtId="0" fontId="0" fillId="0" borderId="7" xfId="0" applyBorder="1" applyAlignment="1"/>
    <xf numFmtId="0" fontId="4" fillId="0" borderId="0" xfId="0" applyFont="1"/>
    <xf numFmtId="43" fontId="4" fillId="0" borderId="0" xfId="0" applyNumberFormat="1" applyFont="1"/>
    <xf numFmtId="165" fontId="4" fillId="0" borderId="0" xfId="0" applyNumberFormat="1" applyFont="1"/>
    <xf numFmtId="43" fontId="4" fillId="0" borderId="10" xfId="0" applyNumberFormat="1" applyFont="1" applyBorder="1"/>
    <xf numFmtId="43" fontId="4" fillId="0" borderId="0" xfId="1" applyFont="1"/>
    <xf numFmtId="10" fontId="4" fillId="0" borderId="0" xfId="2" applyNumberFormat="1" applyFont="1"/>
    <xf numFmtId="43" fontId="7" fillId="0" borderId="0" xfId="1" applyFont="1"/>
    <xf numFmtId="10" fontId="7" fillId="0" borderId="0" xfId="2" applyNumberFormat="1" applyFont="1"/>
    <xf numFmtId="10" fontId="0" fillId="0" borderId="0" xfId="2" applyNumberFormat="1" applyFont="1"/>
    <xf numFmtId="43" fontId="0" fillId="0" borderId="0" xfId="1" applyFont="1"/>
    <xf numFmtId="43" fontId="4" fillId="0" borderId="0" xfId="1" applyFont="1" applyBorder="1"/>
    <xf numFmtId="0" fontId="0" fillId="0" borderId="0" xfId="0" applyFont="1"/>
    <xf numFmtId="43" fontId="0" fillId="0" borderId="0" xfId="0" applyNumberFormat="1" applyFont="1"/>
    <xf numFmtId="43" fontId="0" fillId="0" borderId="0" xfId="0" applyNumberFormat="1"/>
    <xf numFmtId="166" fontId="0" fillId="0" borderId="0" xfId="1" applyNumberFormat="1" applyFont="1"/>
    <xf numFmtId="10" fontId="7" fillId="0" borderId="0" xfId="0" applyNumberFormat="1" applyFont="1"/>
    <xf numFmtId="0" fontId="4" fillId="2" borderId="0" xfId="0" applyFont="1" applyFill="1"/>
    <xf numFmtId="0" fontId="11" fillId="2" borderId="0" xfId="0" applyFont="1" applyFill="1" applyAlignment="1">
      <alignment horizontal="center"/>
    </xf>
    <xf numFmtId="0" fontId="11" fillId="3" borderId="0" xfId="0" applyFont="1" applyFill="1" applyAlignment="1">
      <alignment horizontal="center"/>
    </xf>
    <xf numFmtId="0" fontId="4" fillId="2" borderId="10" xfId="0" applyFont="1" applyFill="1" applyBorder="1"/>
    <xf numFmtId="0" fontId="4" fillId="2" borderId="0" xfId="0" applyFont="1" applyFill="1" applyBorder="1"/>
    <xf numFmtId="0" fontId="0" fillId="2" borderId="0" xfId="0" applyFont="1" applyFill="1"/>
    <xf numFmtId="10" fontId="0" fillId="2" borderId="0" xfId="2" applyNumberFormat="1" applyFont="1" applyFill="1"/>
    <xf numFmtId="0" fontId="12" fillId="0" borderId="0" xfId="0" applyFont="1" applyBorder="1"/>
    <xf numFmtId="0" fontId="0" fillId="0" borderId="0" xfId="0" applyFill="1"/>
    <xf numFmtId="43" fontId="15" fillId="0" borderId="8" xfId="1" applyFont="1" applyBorder="1"/>
    <xf numFmtId="43" fontId="4" fillId="0" borderId="10" xfId="1" applyFont="1" applyBorder="1"/>
    <xf numFmtId="0" fontId="0" fillId="0" borderId="20" xfId="0" applyBorder="1"/>
    <xf numFmtId="0" fontId="0" fillId="2" borderId="20" xfId="0" applyFill="1" applyBorder="1"/>
    <xf numFmtId="43" fontId="0" fillId="0" borderId="20" xfId="0" applyNumberFormat="1" applyBorder="1"/>
    <xf numFmtId="43" fontId="0" fillId="0" borderId="20" xfId="1" applyFont="1" applyBorder="1"/>
    <xf numFmtId="0" fontId="4" fillId="0" borderId="21" xfId="0" applyFont="1" applyBorder="1"/>
    <xf numFmtId="0" fontId="4" fillId="0" borderId="0" xfId="0" applyFont="1" applyAlignment="1">
      <alignment horizontal="center"/>
    </xf>
    <xf numFmtId="167" fontId="4" fillId="0" borderId="0" xfId="0" applyNumberFormat="1" applyFont="1" applyAlignment="1">
      <alignment horizontal="center"/>
    </xf>
    <xf numFmtId="167" fontId="4" fillId="0" borderId="0" xfId="0" applyNumberFormat="1" applyFont="1"/>
    <xf numFmtId="0" fontId="0" fillId="0" borderId="21" xfId="0" applyBorder="1"/>
    <xf numFmtId="0" fontId="0" fillId="2" borderId="10" xfId="0" applyFill="1" applyBorder="1"/>
    <xf numFmtId="164" fontId="0" fillId="0" borderId="0" xfId="1" applyNumberFormat="1" applyFont="1"/>
    <xf numFmtId="0" fontId="0" fillId="0" borderId="23" xfId="0" applyBorder="1"/>
    <xf numFmtId="0" fontId="4" fillId="0" borderId="10" xfId="0" applyFont="1" applyBorder="1" applyAlignment="1">
      <alignment horizontal="center"/>
    </xf>
    <xf numFmtId="0" fontId="4" fillId="0" borderId="23" xfId="0" applyFont="1" applyBorder="1"/>
    <xf numFmtId="0" fontId="6" fillId="0" borderId="0" xfId="0" applyFont="1" applyBorder="1" applyAlignment="1">
      <alignment horizontal="center"/>
    </xf>
    <xf numFmtId="43" fontId="6" fillId="0" borderId="0" xfId="1" applyFont="1" applyBorder="1" applyAlignment="1">
      <alignment horizontal="center"/>
    </xf>
    <xf numFmtId="43" fontId="6" fillId="0" borderId="8" xfId="1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43" fontId="0" fillId="0" borderId="10" xfId="0" applyNumberFormat="1" applyBorder="1"/>
    <xf numFmtId="43" fontId="0" fillId="0" borderId="11" xfId="0" applyNumberFormat="1" applyBorder="1"/>
    <xf numFmtId="0" fontId="4" fillId="0" borderId="10" xfId="0" quotePrefix="1" applyFont="1" applyBorder="1" applyAlignment="1">
      <alignment horizontal="center"/>
    </xf>
    <xf numFmtId="0" fontId="4" fillId="0" borderId="24" xfId="0" applyFont="1" applyBorder="1"/>
    <xf numFmtId="164" fontId="4" fillId="0" borderId="24" xfId="1" applyNumberFormat="1" applyFont="1" applyBorder="1"/>
    <xf numFmtId="164" fontId="4" fillId="0" borderId="0" xfId="1" applyNumberFormat="1" applyFont="1"/>
    <xf numFmtId="164" fontId="4" fillId="0" borderId="24" xfId="0" applyNumberFormat="1" applyFont="1" applyBorder="1"/>
    <xf numFmtId="0" fontId="0" fillId="0" borderId="7" xfId="0" applyFill="1" applyBorder="1"/>
    <xf numFmtId="0" fontId="14" fillId="0" borderId="0" xfId="0" applyFont="1"/>
    <xf numFmtId="0" fontId="14" fillId="0" borderId="9" xfId="0" applyFont="1" applyFill="1" applyBorder="1"/>
    <xf numFmtId="0" fontId="14" fillId="0" borderId="10" xfId="0" applyFont="1" applyBorder="1"/>
    <xf numFmtId="0" fontId="0" fillId="0" borderId="4" xfId="0" applyBorder="1"/>
    <xf numFmtId="43" fontId="14" fillId="0" borderId="11" xfId="1" applyFont="1" applyBorder="1"/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10" fontId="0" fillId="0" borderId="0" xfId="2" applyNumberFormat="1" applyFont="1" applyBorder="1"/>
    <xf numFmtId="0" fontId="8" fillId="0" borderId="25" xfId="0" applyFont="1" applyFill="1" applyBorder="1"/>
    <xf numFmtId="10" fontId="8" fillId="0" borderId="20" xfId="2" applyNumberFormat="1" applyFont="1" applyFill="1" applyBorder="1"/>
    <xf numFmtId="164" fontId="16" fillId="0" borderId="26" xfId="0" applyNumberFormat="1" applyFont="1" applyBorder="1"/>
    <xf numFmtId="0" fontId="4" fillId="0" borderId="27" xfId="0" applyFont="1" applyBorder="1"/>
    <xf numFmtId="0" fontId="4" fillId="0" borderId="20" xfId="0" applyFont="1" applyBorder="1"/>
    <xf numFmtId="0" fontId="4" fillId="0" borderId="28" xfId="0" applyFont="1" applyBorder="1"/>
    <xf numFmtId="164" fontId="4" fillId="0" borderId="20" xfId="1" applyNumberFormat="1" applyFont="1" applyBorder="1"/>
    <xf numFmtId="0" fontId="4" fillId="2" borderId="20" xfId="0" applyFont="1" applyFill="1" applyBorder="1"/>
    <xf numFmtId="0" fontId="4" fillId="0" borderId="29" xfId="0" applyFont="1" applyBorder="1"/>
    <xf numFmtId="164" fontId="4" fillId="0" borderId="15" xfId="1" applyNumberFormat="1" applyFont="1" applyBorder="1"/>
    <xf numFmtId="0" fontId="4" fillId="2" borderId="15" xfId="0" applyFont="1" applyFill="1" applyBorder="1"/>
    <xf numFmtId="0" fontId="4" fillId="2" borderId="24" xfId="0" applyFont="1" applyFill="1" applyBorder="1"/>
    <xf numFmtId="0" fontId="0" fillId="0" borderId="22" xfId="0" applyBorder="1"/>
    <xf numFmtId="0" fontId="0" fillId="2" borderId="17" xfId="0" applyFill="1" applyBorder="1"/>
    <xf numFmtId="8" fontId="0" fillId="0" borderId="0" xfId="0" applyNumberFormat="1"/>
    <xf numFmtId="0" fontId="0" fillId="0" borderId="0" xfId="2" applyNumberFormat="1" applyFont="1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14" fillId="0" borderId="0" xfId="0" applyFont="1" applyAlignment="1">
      <alignment horizontal="center"/>
    </xf>
    <xf numFmtId="0" fontId="14" fillId="2" borderId="0" xfId="0" applyFont="1" applyFill="1"/>
    <xf numFmtId="44" fontId="0" fillId="0" borderId="0" xfId="7" applyFont="1"/>
    <xf numFmtId="10" fontId="6" fillId="0" borderId="8" xfId="0" applyNumberFormat="1" applyFont="1" applyBorder="1"/>
    <xf numFmtId="43" fontId="4" fillId="0" borderId="6" xfId="0" applyNumberFormat="1" applyFont="1" applyBorder="1"/>
    <xf numFmtId="0" fontId="0" fillId="0" borderId="7" xfId="0" applyFill="1" applyBorder="1" applyAlignment="1">
      <alignment horizontal="left" indent="1"/>
    </xf>
    <xf numFmtId="43" fontId="0" fillId="0" borderId="8" xfId="0" applyNumberFormat="1" applyBorder="1"/>
    <xf numFmtId="0" fontId="0" fillId="0" borderId="11" xfId="0" applyBorder="1"/>
    <xf numFmtId="0" fontId="6" fillId="0" borderId="0" xfId="0" applyFont="1"/>
    <xf numFmtId="10" fontId="6" fillId="0" borderId="11" xfId="0" applyNumberFormat="1" applyFont="1" applyBorder="1"/>
    <xf numFmtId="10" fontId="6" fillId="0" borderId="6" xfId="0" applyNumberFormat="1" applyFont="1" applyBorder="1"/>
    <xf numFmtId="10" fontId="6" fillId="0" borderId="8" xfId="2" applyNumberFormat="1" applyFont="1" applyBorder="1"/>
    <xf numFmtId="0" fontId="17" fillId="0" borderId="7" xfId="0" applyFont="1" applyBorder="1"/>
    <xf numFmtId="9" fontId="15" fillId="0" borderId="8" xfId="2" applyFont="1" applyBorder="1"/>
    <xf numFmtId="0" fontId="15" fillId="0" borderId="8" xfId="0" applyFont="1" applyBorder="1"/>
    <xf numFmtId="10" fontId="15" fillId="0" borderId="8" xfId="2" applyNumberFormat="1" applyFont="1" applyBorder="1"/>
    <xf numFmtId="168" fontId="0" fillId="0" borderId="8" xfId="7" applyNumberFormat="1" applyFont="1" applyBorder="1"/>
    <xf numFmtId="0" fontId="14" fillId="0" borderId="4" xfId="0" applyFont="1" applyBorder="1"/>
    <xf numFmtId="0" fontId="14" fillId="0" borderId="5" xfId="0" applyFont="1" applyBorder="1"/>
    <xf numFmtId="10" fontId="0" fillId="0" borderId="8" xfId="2" applyNumberFormat="1" applyFont="1" applyBorder="1"/>
    <xf numFmtId="10" fontId="0" fillId="0" borderId="11" xfId="2" applyNumberFormat="1" applyFont="1" applyBorder="1"/>
    <xf numFmtId="0" fontId="0" fillId="0" borderId="7" xfId="0" applyFont="1" applyBorder="1"/>
    <xf numFmtId="0" fontId="0" fillId="0" borderId="9" xfId="0" applyFont="1" applyBorder="1"/>
    <xf numFmtId="0" fontId="14" fillId="0" borderId="6" xfId="0" applyFont="1" applyBorder="1" applyAlignment="1">
      <alignment horizontal="center"/>
    </xf>
    <xf numFmtId="0" fontId="0" fillId="0" borderId="0" xfId="0" applyFont="1" applyBorder="1"/>
    <xf numFmtId="168" fontId="1" fillId="0" borderId="8" xfId="7" applyNumberFormat="1" applyFont="1" applyBorder="1"/>
    <xf numFmtId="0" fontId="0" fillId="0" borderId="7" xfId="0" applyFont="1" applyBorder="1" applyAlignment="1"/>
    <xf numFmtId="0" fontId="18" fillId="0" borderId="9" xfId="0" applyFont="1" applyBorder="1"/>
    <xf numFmtId="0" fontId="18" fillId="0" borderId="10" xfId="0" applyFont="1" applyBorder="1"/>
    <xf numFmtId="10" fontId="18" fillId="0" borderId="11" xfId="2" applyNumberFormat="1" applyFont="1" applyBorder="1"/>
    <xf numFmtId="0" fontId="0" fillId="0" borderId="0" xfId="0" applyFont="1" applyFill="1" applyBorder="1"/>
    <xf numFmtId="43" fontId="1" fillId="0" borderId="8" xfId="1" applyFont="1" applyBorder="1"/>
    <xf numFmtId="10" fontId="18" fillId="0" borderId="11" xfId="0" applyNumberFormat="1" applyFont="1" applyBorder="1"/>
    <xf numFmtId="0" fontId="6" fillId="0" borderId="3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15" fontId="6" fillId="0" borderId="11" xfId="0" applyNumberFormat="1" applyFont="1" applyBorder="1" applyAlignment="1">
      <alignment horizontal="center"/>
    </xf>
    <xf numFmtId="9" fontId="6" fillId="0" borderId="8" xfId="2" applyFont="1" applyBorder="1"/>
    <xf numFmtId="0" fontId="8" fillId="0" borderId="0" xfId="0" applyFont="1"/>
    <xf numFmtId="0" fontId="8" fillId="0" borderId="10" xfId="0" applyFont="1" applyBorder="1" applyAlignment="1">
      <alignment horizontal="center"/>
    </xf>
    <xf numFmtId="43" fontId="15" fillId="0" borderId="0" xfId="1" applyFont="1"/>
    <xf numFmtId="167" fontId="15" fillId="2" borderId="10" xfId="0" applyNumberFormat="1" applyFont="1" applyFill="1" applyBorder="1"/>
    <xf numFmtId="44" fontId="6" fillId="0" borderId="0" xfId="7" applyFont="1"/>
    <xf numFmtId="0" fontId="15" fillId="0" borderId="0" xfId="0" applyFont="1"/>
    <xf numFmtId="0" fontId="15" fillId="2" borderId="10" xfId="0" applyFont="1" applyFill="1" applyBorder="1"/>
    <xf numFmtId="43" fontId="15" fillId="0" borderId="30" xfId="1" applyFont="1" applyBorder="1"/>
    <xf numFmtId="43" fontId="15" fillId="2" borderId="10" xfId="0" applyNumberFormat="1" applyFont="1" applyFill="1" applyBorder="1"/>
    <xf numFmtId="167" fontId="8" fillId="0" borderId="0" xfId="0" applyNumberFormat="1" applyFont="1"/>
    <xf numFmtId="0" fontId="8" fillId="0" borderId="10" xfId="0" applyFont="1" applyBorder="1"/>
    <xf numFmtId="0" fontId="14" fillId="4" borderId="4" xfId="0" applyFont="1" applyFill="1" applyBorder="1" applyAlignment="1">
      <alignment horizontal="center"/>
    </xf>
    <xf numFmtId="0" fontId="14" fillId="4" borderId="5" xfId="0" applyFont="1" applyFill="1" applyBorder="1" applyAlignment="1">
      <alignment horizontal="center"/>
    </xf>
    <xf numFmtId="0" fontId="0" fillId="4" borderId="5" xfId="0" applyFill="1" applyBorder="1"/>
    <xf numFmtId="0" fontId="19" fillId="0" borderId="0" xfId="0" applyFont="1" applyAlignment="1">
      <alignment horizontal="center" vertical="center"/>
    </xf>
    <xf numFmtId="0" fontId="19" fillId="4" borderId="5" xfId="0" applyFont="1" applyFill="1" applyBorder="1" applyAlignment="1">
      <alignment horizontal="center" vertical="center"/>
    </xf>
    <xf numFmtId="0" fontId="20" fillId="2" borderId="0" xfId="0" applyFont="1" applyFill="1"/>
    <xf numFmtId="0" fontId="21" fillId="0" borderId="0" xfId="0" applyFont="1"/>
    <xf numFmtId="44" fontId="0" fillId="0" borderId="0" xfId="0" applyNumberFormat="1"/>
    <xf numFmtId="169" fontId="22" fillId="0" borderId="0" xfId="0" applyNumberFormat="1" applyFont="1" applyAlignment="1">
      <alignment horizontal="right"/>
    </xf>
    <xf numFmtId="15" fontId="13" fillId="0" borderId="0" xfId="0" applyNumberFormat="1" applyFont="1" applyBorder="1"/>
    <xf numFmtId="0" fontId="8" fillId="0" borderId="0" xfId="0" applyFont="1" applyFill="1" applyBorder="1"/>
    <xf numFmtId="0" fontId="8" fillId="0" borderId="0" xfId="0" applyFont="1" applyBorder="1"/>
    <xf numFmtId="165" fontId="0" fillId="0" borderId="0" xfId="0" applyNumberFormat="1" applyBorder="1"/>
    <xf numFmtId="15" fontId="6" fillId="0" borderId="8" xfId="0" applyNumberFormat="1" applyFont="1" applyBorder="1"/>
    <xf numFmtId="165" fontId="6" fillId="0" borderId="11" xfId="0" applyNumberFormat="1" applyFont="1" applyBorder="1"/>
    <xf numFmtId="43" fontId="15" fillId="0" borderId="0" xfId="1" applyFont="1" applyBorder="1"/>
    <xf numFmtId="0" fontId="8" fillId="0" borderId="5" xfId="0" applyFont="1" applyBorder="1" applyAlignment="1">
      <alignment horizontal="center"/>
    </xf>
    <xf numFmtId="0" fontId="4" fillId="2" borderId="5" xfId="0" applyFont="1" applyFill="1" applyBorder="1"/>
    <xf numFmtId="0" fontId="8" fillId="0" borderId="5" xfId="0" applyFont="1" applyBorder="1"/>
    <xf numFmtId="43" fontId="0" fillId="0" borderId="5" xfId="1" applyFont="1" applyBorder="1"/>
    <xf numFmtId="43" fontId="15" fillId="0" borderId="5" xfId="1" applyFont="1" applyBorder="1"/>
    <xf numFmtId="0" fontId="0" fillId="2" borderId="5" xfId="0" applyFill="1" applyBorder="1"/>
    <xf numFmtId="0" fontId="0" fillId="2" borderId="10" xfId="0" applyFill="1" applyBorder="1" applyAlignment="1">
      <alignment horizontal="center"/>
    </xf>
    <xf numFmtId="0" fontId="4" fillId="0" borderId="30" xfId="0" applyFont="1" applyBorder="1" applyAlignment="1">
      <alignment horizontal="center"/>
    </xf>
    <xf numFmtId="167" fontId="4" fillId="0" borderId="30" xfId="0" applyNumberFormat="1" applyFont="1" applyBorder="1" applyAlignment="1">
      <alignment horizontal="center"/>
    </xf>
    <xf numFmtId="0" fontId="4" fillId="0" borderId="31" xfId="0" applyFont="1" applyBorder="1"/>
    <xf numFmtId="0" fontId="4" fillId="0" borderId="32" xfId="0" applyFont="1" applyBorder="1"/>
    <xf numFmtId="43" fontId="0" fillId="0" borderId="30" xfId="1" applyFont="1" applyBorder="1"/>
    <xf numFmtId="43" fontId="0" fillId="0" borderId="32" xfId="1" applyFont="1" applyBorder="1"/>
    <xf numFmtId="43" fontId="0" fillId="2" borderId="10" xfId="0" applyNumberFormat="1" applyFont="1" applyFill="1" applyBorder="1"/>
    <xf numFmtId="164" fontId="0" fillId="0" borderId="30" xfId="1" applyNumberFormat="1" applyFont="1" applyBorder="1"/>
    <xf numFmtId="0" fontId="0" fillId="0" borderId="30" xfId="0" applyFont="1" applyBorder="1"/>
    <xf numFmtId="0" fontId="0" fillId="2" borderId="31" xfId="0" applyFont="1" applyFill="1" applyBorder="1"/>
    <xf numFmtId="0" fontId="8" fillId="0" borderId="4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43" fontId="8" fillId="0" borderId="5" xfId="1" applyFont="1" applyBorder="1" applyAlignment="1">
      <alignment horizontal="left"/>
    </xf>
    <xf numFmtId="43" fontId="8" fillId="0" borderId="6" xfId="1" applyFont="1" applyBorder="1" applyAlignment="1">
      <alignment horizontal="left"/>
    </xf>
    <xf numFmtId="43" fontId="0" fillId="2" borderId="0" xfId="1" applyFont="1" applyFill="1"/>
    <xf numFmtId="43" fontId="0" fillId="2" borderId="0" xfId="0" applyNumberFormat="1" applyFill="1"/>
    <xf numFmtId="164" fontId="6" fillId="0" borderId="0" xfId="1" applyNumberFormat="1" applyFont="1" applyBorder="1"/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164" fontId="23" fillId="0" borderId="8" xfId="1" applyNumberFormat="1" applyFont="1" applyBorder="1"/>
  </cellXfs>
  <cellStyles count="34">
    <cellStyle name="Comma" xfId="1" builtinId="3"/>
    <cellStyle name="Currency" xfId="7" builtinId="4"/>
    <cellStyle name="Followed Hyperlink" xfId="4" builtinId="9" hidden="1"/>
    <cellStyle name="Followed Hyperlink" xfId="6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Hyperlink" xfId="3" builtinId="8" hidden="1"/>
    <cellStyle name="Hyperlink" xfId="5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Normal" xfId="0" builtinId="0"/>
    <cellStyle name="Percent" xfId="2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red/Desktop/ULI%20Webinar/ULI_Pro_Forma_Part4_23Jan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_Input"/>
      <sheetName val="IP-Best"/>
      <sheetName val="IP-Most Likely"/>
      <sheetName val="IP-Worst"/>
      <sheetName val="Development"/>
      <sheetName val="Unit Characteristics"/>
      <sheetName val="Pro_Forma"/>
      <sheetName val="Pro-Forma_Final"/>
      <sheetName val="Debt"/>
      <sheetName val="Chart_Tranche1"/>
    </sheetNames>
    <sheetDataSet>
      <sheetData sheetId="0" refreshError="1">
        <row r="4">
          <cell r="K4" t="str">
            <v xml:space="preserve">First Lien Position </v>
          </cell>
        </row>
        <row r="5">
          <cell r="N5">
            <v>4028704.8361196369</v>
          </cell>
        </row>
        <row r="6">
          <cell r="D6">
            <v>1007176.2090299092</v>
          </cell>
        </row>
        <row r="11">
          <cell r="N11">
            <v>0.01</v>
          </cell>
        </row>
        <row r="12">
          <cell r="I12">
            <v>0.05</v>
          </cell>
        </row>
        <row r="14">
          <cell r="I14">
            <v>0.02</v>
          </cell>
        </row>
        <row r="16">
          <cell r="I16">
            <v>0.05</v>
          </cell>
        </row>
        <row r="17">
          <cell r="I17">
            <v>0</v>
          </cell>
        </row>
        <row r="18">
          <cell r="I18">
            <v>0.05</v>
          </cell>
        </row>
        <row r="19">
          <cell r="I19">
            <v>20600</v>
          </cell>
        </row>
        <row r="20">
          <cell r="I20">
            <v>21000</v>
          </cell>
        </row>
        <row r="21">
          <cell r="I21">
            <v>10000</v>
          </cell>
        </row>
        <row r="22">
          <cell r="I22">
            <v>12000</v>
          </cell>
          <cell r="N22">
            <v>0.06</v>
          </cell>
        </row>
        <row r="23">
          <cell r="I23">
            <v>78000</v>
          </cell>
        </row>
        <row r="24">
          <cell r="I24">
            <v>32000</v>
          </cell>
        </row>
        <row r="25">
          <cell r="I25">
            <v>0</v>
          </cell>
        </row>
        <row r="26">
          <cell r="I26">
            <v>0</v>
          </cell>
          <cell r="N26">
            <v>42901</v>
          </cell>
        </row>
        <row r="27">
          <cell r="I27">
            <v>0</v>
          </cell>
          <cell r="N27">
            <v>6</v>
          </cell>
        </row>
        <row r="29">
          <cell r="I29">
            <v>0.02</v>
          </cell>
        </row>
      </sheetData>
      <sheetData sheetId="1" refreshError="1"/>
      <sheetData sheetId="2" refreshError="1"/>
      <sheetData sheetId="3" refreshError="1"/>
      <sheetData sheetId="4" refreshError="1">
        <row r="16">
          <cell r="Y16">
            <v>110000</v>
          </cell>
        </row>
        <row r="50">
          <cell r="Y50">
            <v>129381.04514954549</v>
          </cell>
        </row>
      </sheetData>
      <sheetData sheetId="5" refreshError="1"/>
      <sheetData sheetId="6" refreshError="1"/>
      <sheetData sheetId="7" refreshError="1"/>
      <sheetData sheetId="8" refreshError="1">
        <row r="9">
          <cell r="A9" t="str">
            <v>#</v>
          </cell>
          <cell r="B9" t="str">
            <v xml:space="preserve">Date: </v>
          </cell>
          <cell r="C9" t="str">
            <v>BoP</v>
          </cell>
          <cell r="D9" t="str">
            <v>Interest</v>
          </cell>
          <cell r="E9" t="str">
            <v>Principal</v>
          </cell>
          <cell r="F9" t="str">
            <v>Payment</v>
          </cell>
          <cell r="G9" t="str">
            <v>EoP</v>
          </cell>
        </row>
        <row r="10">
          <cell r="A10">
            <v>1</v>
          </cell>
          <cell r="B10">
            <v>43069</v>
          </cell>
          <cell r="C10">
            <v>4028704.8361196369</v>
          </cell>
          <cell r="D10">
            <v>26858.03224079758</v>
          </cell>
          <cell r="E10">
            <v>6839.6692699844825</v>
          </cell>
          <cell r="F10">
            <v>33697.701510782063</v>
          </cell>
          <cell r="G10">
            <v>4021865.1668496523</v>
          </cell>
        </row>
        <row r="11">
          <cell r="A11">
            <v>2</v>
          </cell>
          <cell r="B11">
            <v>43100</v>
          </cell>
          <cell r="C11">
            <v>4021865.1668496523</v>
          </cell>
          <cell r="D11">
            <v>26812.434445664348</v>
          </cell>
          <cell r="E11">
            <v>6885.2670651177141</v>
          </cell>
          <cell r="F11">
            <v>33697.701510782063</v>
          </cell>
          <cell r="G11">
            <v>4014979.8997845347</v>
          </cell>
        </row>
        <row r="12">
          <cell r="A12">
            <v>3</v>
          </cell>
          <cell r="B12">
            <v>43131</v>
          </cell>
          <cell r="C12">
            <v>4014979.8997845347</v>
          </cell>
          <cell r="D12">
            <v>26766.532665230232</v>
          </cell>
          <cell r="E12">
            <v>6931.1688455518306</v>
          </cell>
          <cell r="F12">
            <v>33697.701510782063</v>
          </cell>
          <cell r="G12">
            <v>4008048.7309389827</v>
          </cell>
        </row>
        <row r="13">
          <cell r="A13">
            <v>4</v>
          </cell>
          <cell r="B13">
            <v>43159</v>
          </cell>
          <cell r="C13">
            <v>4008048.7309389827</v>
          </cell>
          <cell r="D13">
            <v>26720.324872926551</v>
          </cell>
          <cell r="E13">
            <v>6977.3766378555119</v>
          </cell>
          <cell r="F13">
            <v>33697.701510782063</v>
          </cell>
          <cell r="G13">
            <v>4001071.3543011271</v>
          </cell>
        </row>
        <row r="14">
          <cell r="A14">
            <v>5</v>
          </cell>
          <cell r="B14">
            <v>43190</v>
          </cell>
          <cell r="C14">
            <v>4001071.3543011271</v>
          </cell>
          <cell r="D14">
            <v>26673.809028674183</v>
          </cell>
          <cell r="E14">
            <v>7023.8924821078799</v>
          </cell>
          <cell r="F14">
            <v>33697.701510782063</v>
          </cell>
          <cell r="G14">
            <v>3994047.4618190192</v>
          </cell>
        </row>
        <row r="15">
          <cell r="A15">
            <v>6</v>
          </cell>
          <cell r="B15">
            <v>43220</v>
          </cell>
          <cell r="C15">
            <v>3994047.4618190192</v>
          </cell>
          <cell r="D15">
            <v>26626.983078793462</v>
          </cell>
          <cell r="E15">
            <v>7070.7184319886001</v>
          </cell>
          <cell r="F15">
            <v>33697.701510782063</v>
          </cell>
          <cell r="G15">
            <v>3986976.7433870304</v>
          </cell>
        </row>
        <row r="16">
          <cell r="A16">
            <v>7</v>
          </cell>
          <cell r="B16">
            <v>43251</v>
          </cell>
          <cell r="C16">
            <v>3986976.7433870304</v>
          </cell>
          <cell r="D16">
            <v>26579.844955913537</v>
          </cell>
          <cell r="E16">
            <v>7117.8565548685256</v>
          </cell>
          <cell r="F16">
            <v>33697.701510782063</v>
          </cell>
          <cell r="G16">
            <v>3979858.8868321618</v>
          </cell>
        </row>
        <row r="17">
          <cell r="A17">
            <v>8</v>
          </cell>
          <cell r="B17">
            <v>43281</v>
          </cell>
          <cell r="C17">
            <v>3979858.8868321618</v>
          </cell>
          <cell r="D17">
            <v>26532.392578881077</v>
          </cell>
          <cell r="E17">
            <v>7165.308931900985</v>
          </cell>
          <cell r="F17">
            <v>33697.701510782063</v>
          </cell>
          <cell r="G17">
            <v>3972693.5779002607</v>
          </cell>
        </row>
        <row r="18">
          <cell r="A18">
            <v>9</v>
          </cell>
          <cell r="B18">
            <v>43312</v>
          </cell>
          <cell r="C18">
            <v>3972693.5779002607</v>
          </cell>
          <cell r="D18">
            <v>26484.623852668403</v>
          </cell>
          <cell r="E18">
            <v>7213.0776581136597</v>
          </cell>
          <cell r="F18">
            <v>33697.701510782063</v>
          </cell>
          <cell r="G18">
            <v>3965480.5002421471</v>
          </cell>
        </row>
        <row r="19">
          <cell r="A19">
            <v>10</v>
          </cell>
          <cell r="B19">
            <v>43343</v>
          </cell>
          <cell r="C19">
            <v>3965480.5002421471</v>
          </cell>
          <cell r="D19">
            <v>26436.536668280984</v>
          </cell>
          <cell r="E19">
            <v>7261.164842501079</v>
          </cell>
          <cell r="F19">
            <v>33697.701510782063</v>
          </cell>
          <cell r="G19">
            <v>3958219.3353996458</v>
          </cell>
        </row>
        <row r="20">
          <cell r="A20">
            <v>11</v>
          </cell>
          <cell r="B20">
            <v>43373</v>
          </cell>
          <cell r="C20">
            <v>3958219.3353996458</v>
          </cell>
          <cell r="D20">
            <v>26388.128902664306</v>
          </cell>
          <cell r="E20">
            <v>7309.5726081177563</v>
          </cell>
          <cell r="F20">
            <v>33697.701510782063</v>
          </cell>
          <cell r="G20">
            <v>3950909.7627915279</v>
          </cell>
        </row>
        <row r="21">
          <cell r="A21">
            <v>12</v>
          </cell>
          <cell r="B21">
            <v>43404</v>
          </cell>
          <cell r="C21">
            <v>3950909.7627915279</v>
          </cell>
          <cell r="D21">
            <v>26339.398418610188</v>
          </cell>
          <cell r="E21">
            <v>7358.3030921718746</v>
          </cell>
          <cell r="F21">
            <v>33697.701510782063</v>
          </cell>
          <cell r="G21">
            <v>3943551.459699356</v>
          </cell>
        </row>
        <row r="22">
          <cell r="A22">
            <v>13</v>
          </cell>
          <cell r="B22">
            <v>43434</v>
          </cell>
          <cell r="C22">
            <v>3943551.459699356</v>
          </cell>
          <cell r="D22">
            <v>26290.343064662375</v>
          </cell>
          <cell r="E22">
            <v>7407.3584461196879</v>
          </cell>
          <cell r="F22">
            <v>33697.701510782063</v>
          </cell>
          <cell r="G22">
            <v>3936144.1012532362</v>
          </cell>
        </row>
        <row r="23">
          <cell r="A23">
            <v>14</v>
          </cell>
          <cell r="B23">
            <v>43465</v>
          </cell>
          <cell r="C23">
            <v>3936144.1012532362</v>
          </cell>
          <cell r="D23">
            <v>26240.960675021575</v>
          </cell>
          <cell r="E23">
            <v>7456.7408357604872</v>
          </cell>
          <cell r="F23">
            <v>33697.701510782063</v>
          </cell>
          <cell r="G23">
            <v>3928687.3604174759</v>
          </cell>
        </row>
        <row r="24">
          <cell r="A24">
            <v>15</v>
          </cell>
          <cell r="B24">
            <v>43496</v>
          </cell>
          <cell r="C24">
            <v>3928687.3604174759</v>
          </cell>
          <cell r="D24">
            <v>26191.249069449841</v>
          </cell>
          <cell r="E24">
            <v>7506.4524413322215</v>
          </cell>
          <cell r="F24">
            <v>33697.701510782063</v>
          </cell>
          <cell r="G24">
            <v>3921180.9079761435</v>
          </cell>
        </row>
        <row r="25">
          <cell r="A25">
            <v>16</v>
          </cell>
          <cell r="B25">
            <v>43524</v>
          </cell>
          <cell r="C25">
            <v>3921180.9079761435</v>
          </cell>
          <cell r="D25">
            <v>26141.20605317429</v>
          </cell>
          <cell r="E25">
            <v>7556.4954576077726</v>
          </cell>
          <cell r="F25">
            <v>33697.701510782063</v>
          </cell>
          <cell r="G25">
            <v>3913624.4125185357</v>
          </cell>
        </row>
        <row r="26">
          <cell r="A26">
            <v>17</v>
          </cell>
          <cell r="B26">
            <v>43555</v>
          </cell>
          <cell r="C26">
            <v>3913624.4125185357</v>
          </cell>
          <cell r="D26">
            <v>26090.829416790239</v>
          </cell>
          <cell r="E26">
            <v>7606.8720939918239</v>
          </cell>
          <cell r="F26">
            <v>33697.701510782063</v>
          </cell>
          <cell r="G26">
            <v>3906017.5404245439</v>
          </cell>
        </row>
        <row r="27">
          <cell r="A27">
            <v>18</v>
          </cell>
          <cell r="B27">
            <v>43585</v>
          </cell>
          <cell r="C27">
            <v>3906017.5404245439</v>
          </cell>
          <cell r="D27">
            <v>26040.116936163628</v>
          </cell>
          <cell r="E27">
            <v>7657.584574618435</v>
          </cell>
          <cell r="F27">
            <v>33697.701510782063</v>
          </cell>
          <cell r="G27">
            <v>3898359.9558499255</v>
          </cell>
        </row>
        <row r="28">
          <cell r="A28">
            <v>19</v>
          </cell>
          <cell r="B28">
            <v>43616</v>
          </cell>
          <cell r="C28">
            <v>3898359.9558499255</v>
          </cell>
          <cell r="D28">
            <v>25989.066372332836</v>
          </cell>
          <cell r="E28">
            <v>7708.6351384492264</v>
          </cell>
          <cell r="F28">
            <v>33697.701510782063</v>
          </cell>
          <cell r="G28">
            <v>3890651.3207114763</v>
          </cell>
        </row>
        <row r="29">
          <cell r="A29">
            <v>20</v>
          </cell>
          <cell r="B29">
            <v>43646</v>
          </cell>
          <cell r="C29">
            <v>3890651.3207114763</v>
          </cell>
          <cell r="D29">
            <v>25937.675471409839</v>
          </cell>
          <cell r="E29">
            <v>7760.0260393722237</v>
          </cell>
          <cell r="F29">
            <v>33697.701510782063</v>
          </cell>
          <cell r="G29">
            <v>3882891.2946721041</v>
          </cell>
        </row>
        <row r="30">
          <cell r="A30">
            <v>21</v>
          </cell>
          <cell r="B30">
            <v>43677</v>
          </cell>
          <cell r="C30">
            <v>3882891.2946721041</v>
          </cell>
          <cell r="D30">
            <v>25885.941964480695</v>
          </cell>
          <cell r="E30">
            <v>7811.7595463013677</v>
          </cell>
          <cell r="F30">
            <v>33697.701510782063</v>
          </cell>
          <cell r="G30">
            <v>3875079.5351258027</v>
          </cell>
        </row>
        <row r="31">
          <cell r="A31">
            <v>22</v>
          </cell>
          <cell r="B31">
            <v>43708</v>
          </cell>
          <cell r="C31">
            <v>3875079.5351258027</v>
          </cell>
          <cell r="D31">
            <v>25833.863567505352</v>
          </cell>
          <cell r="E31">
            <v>7863.8379432767106</v>
          </cell>
          <cell r="F31">
            <v>33697.701510782063</v>
          </cell>
          <cell r="G31">
            <v>3867215.6971825259</v>
          </cell>
        </row>
        <row r="32">
          <cell r="A32">
            <v>23</v>
          </cell>
          <cell r="B32">
            <v>43738</v>
          </cell>
          <cell r="C32">
            <v>3867215.6971825259</v>
          </cell>
          <cell r="D32">
            <v>25781.437981216837</v>
          </cell>
          <cell r="E32">
            <v>7916.2635295652253</v>
          </cell>
          <cell r="F32">
            <v>33697.701510782063</v>
          </cell>
          <cell r="G32">
            <v>3859299.4336529607</v>
          </cell>
        </row>
        <row r="33">
          <cell r="A33">
            <v>24</v>
          </cell>
          <cell r="B33">
            <v>43769</v>
          </cell>
          <cell r="C33">
            <v>3859299.4336529607</v>
          </cell>
          <cell r="D33">
            <v>25728.662891019736</v>
          </cell>
          <cell r="E33">
            <v>7969.0386197623266</v>
          </cell>
          <cell r="F33">
            <v>33697.701510782063</v>
          </cell>
          <cell r="G33">
            <v>3851330.3950331984</v>
          </cell>
        </row>
        <row r="34">
          <cell r="A34">
            <v>25</v>
          </cell>
          <cell r="B34">
            <v>43799</v>
          </cell>
          <cell r="C34">
            <v>3851330.3950331984</v>
          </cell>
          <cell r="D34">
            <v>25675.535966887986</v>
          </cell>
          <cell r="E34">
            <v>8022.1655438940761</v>
          </cell>
          <cell r="F34">
            <v>33697.701510782063</v>
          </cell>
          <cell r="G34">
            <v>3843308.2294893041</v>
          </cell>
        </row>
        <row r="35">
          <cell r="A35">
            <v>26</v>
          </cell>
          <cell r="B35">
            <v>43830</v>
          </cell>
          <cell r="C35">
            <v>3843308.2294893041</v>
          </cell>
          <cell r="D35">
            <v>25622.05486326203</v>
          </cell>
          <cell r="E35">
            <v>8075.6466475200323</v>
          </cell>
          <cell r="F35">
            <v>33697.701510782063</v>
          </cell>
          <cell r="G35">
            <v>3835232.5828417842</v>
          </cell>
        </row>
        <row r="36">
          <cell r="A36">
            <v>27</v>
          </cell>
          <cell r="B36">
            <v>43861</v>
          </cell>
          <cell r="C36">
            <v>3835232.5828417842</v>
          </cell>
          <cell r="D36">
            <v>25568.217218945229</v>
          </cell>
          <cell r="E36">
            <v>8129.484291836834</v>
          </cell>
          <cell r="F36">
            <v>33697.701510782063</v>
          </cell>
          <cell r="G36">
            <v>3827103.0985499476</v>
          </cell>
        </row>
        <row r="37">
          <cell r="A37">
            <v>28</v>
          </cell>
          <cell r="B37">
            <v>43890</v>
          </cell>
          <cell r="C37">
            <v>3827103.0985499476</v>
          </cell>
          <cell r="D37">
            <v>25514.020656999652</v>
          </cell>
          <cell r="E37">
            <v>8183.6808537824108</v>
          </cell>
          <cell r="F37">
            <v>33697.701510782063</v>
          </cell>
          <cell r="G37">
            <v>3818919.4176961654</v>
          </cell>
        </row>
        <row r="38">
          <cell r="A38">
            <v>29</v>
          </cell>
          <cell r="B38">
            <v>43921</v>
          </cell>
          <cell r="C38">
            <v>3818919.4176961654</v>
          </cell>
          <cell r="D38">
            <v>25459.462784641102</v>
          </cell>
          <cell r="E38">
            <v>8238.2387261409604</v>
          </cell>
          <cell r="F38">
            <v>33697.701510782063</v>
          </cell>
          <cell r="G38">
            <v>3810681.1789700245</v>
          </cell>
        </row>
        <row r="39">
          <cell r="A39">
            <v>30</v>
          </cell>
          <cell r="B39">
            <v>43951</v>
          </cell>
          <cell r="C39">
            <v>3810681.1789700245</v>
          </cell>
          <cell r="D39">
            <v>25404.541193133497</v>
          </cell>
          <cell r="E39">
            <v>8293.160317648566</v>
          </cell>
          <cell r="F39">
            <v>33697.701510782063</v>
          </cell>
          <cell r="G39">
            <v>3802388.0186523758</v>
          </cell>
        </row>
        <row r="40">
          <cell r="A40">
            <v>31</v>
          </cell>
          <cell r="B40">
            <v>43982</v>
          </cell>
          <cell r="C40">
            <v>3802388.0186523758</v>
          </cell>
          <cell r="D40">
            <v>25349.253457682509</v>
          </cell>
          <cell r="E40">
            <v>8348.4480530995534</v>
          </cell>
          <cell r="F40">
            <v>33697.701510782063</v>
          </cell>
          <cell r="G40">
            <v>3794039.5705992761</v>
          </cell>
        </row>
        <row r="41">
          <cell r="A41">
            <v>32</v>
          </cell>
          <cell r="B41">
            <v>44012</v>
          </cell>
          <cell r="C41">
            <v>3794039.5705992761</v>
          </cell>
          <cell r="D41">
            <v>25293.59713732851</v>
          </cell>
          <cell r="E41">
            <v>8404.1043734535524</v>
          </cell>
          <cell r="F41">
            <v>33697.701510782063</v>
          </cell>
          <cell r="G41">
            <v>3785635.4662258225</v>
          </cell>
        </row>
        <row r="42">
          <cell r="A42">
            <v>33</v>
          </cell>
          <cell r="B42">
            <v>44043</v>
          </cell>
          <cell r="C42">
            <v>3785635.4662258225</v>
          </cell>
          <cell r="D42">
            <v>25237.569774838819</v>
          </cell>
          <cell r="E42">
            <v>8460.1317359432433</v>
          </cell>
          <cell r="F42">
            <v>33697.701510782063</v>
          </cell>
          <cell r="G42">
            <v>3777175.3344898792</v>
          </cell>
        </row>
        <row r="43">
          <cell r="A43">
            <v>34</v>
          </cell>
          <cell r="B43">
            <v>44074</v>
          </cell>
          <cell r="C43">
            <v>3777175.3344898792</v>
          </cell>
          <cell r="D43">
            <v>25181.168896599196</v>
          </cell>
          <cell r="E43">
            <v>8516.5326141828664</v>
          </cell>
          <cell r="F43">
            <v>33697.701510782063</v>
          </cell>
          <cell r="G43">
            <v>3768658.8018756965</v>
          </cell>
        </row>
        <row r="44">
          <cell r="A44">
            <v>35</v>
          </cell>
          <cell r="B44">
            <v>44104</v>
          </cell>
          <cell r="C44">
            <v>3768658.8018756965</v>
          </cell>
          <cell r="D44">
            <v>25124.392012504642</v>
          </cell>
          <cell r="E44">
            <v>8573.3094982774201</v>
          </cell>
          <cell r="F44">
            <v>33697.701510782063</v>
          </cell>
          <cell r="G44">
            <v>3760085.492377419</v>
          </cell>
        </row>
        <row r="45">
          <cell r="A45">
            <v>36</v>
          </cell>
          <cell r="B45">
            <v>44135</v>
          </cell>
          <cell r="C45">
            <v>3760085.492377419</v>
          </cell>
          <cell r="D45">
            <v>25067.236615849459</v>
          </cell>
          <cell r="E45">
            <v>8630.4648949326038</v>
          </cell>
          <cell r="F45">
            <v>33697.701510782063</v>
          </cell>
          <cell r="G45">
            <v>3751455.0274824863</v>
          </cell>
        </row>
        <row r="46">
          <cell r="A46">
            <v>37</v>
          </cell>
          <cell r="B46">
            <v>44165</v>
          </cell>
          <cell r="C46">
            <v>3751455.0274824863</v>
          </cell>
          <cell r="D46">
            <v>25009.700183216573</v>
          </cell>
          <cell r="E46">
            <v>8688.0013275654892</v>
          </cell>
          <cell r="F46">
            <v>33697.701510782063</v>
          </cell>
          <cell r="G46">
            <v>3742767.0261549209</v>
          </cell>
        </row>
        <row r="47">
          <cell r="A47">
            <v>38</v>
          </cell>
          <cell r="B47">
            <v>44196</v>
          </cell>
          <cell r="C47">
            <v>3742767.0261549209</v>
          </cell>
          <cell r="D47">
            <v>24951.78017436614</v>
          </cell>
          <cell r="E47">
            <v>8745.9213364159223</v>
          </cell>
          <cell r="F47">
            <v>33697.701510782063</v>
          </cell>
          <cell r="G47">
            <v>3734021.1048185052</v>
          </cell>
        </row>
        <row r="48">
          <cell r="A48">
            <v>39</v>
          </cell>
          <cell r="B48">
            <v>44227</v>
          </cell>
          <cell r="C48">
            <v>3734021.1048185052</v>
          </cell>
          <cell r="D48">
            <v>24893.474032123369</v>
          </cell>
          <cell r="E48">
            <v>8804.2274786586931</v>
          </cell>
          <cell r="F48">
            <v>33697.701510782063</v>
          </cell>
          <cell r="G48">
            <v>3725216.8773398465</v>
          </cell>
        </row>
        <row r="49">
          <cell r="A49">
            <v>40</v>
          </cell>
          <cell r="B49">
            <v>44255</v>
          </cell>
          <cell r="C49">
            <v>3725216.8773398465</v>
          </cell>
          <cell r="D49">
            <v>24834.779182265644</v>
          </cell>
          <cell r="E49">
            <v>8862.9223285164189</v>
          </cell>
          <cell r="F49">
            <v>33697.701510782063</v>
          </cell>
          <cell r="G49">
            <v>3716353.9550113301</v>
          </cell>
        </row>
        <row r="50">
          <cell r="A50">
            <v>41</v>
          </cell>
          <cell r="B50">
            <v>44286</v>
          </cell>
          <cell r="C50">
            <v>3716353.9550113301</v>
          </cell>
          <cell r="D50">
            <v>24775.693033408868</v>
          </cell>
          <cell r="E50">
            <v>8922.0084773731942</v>
          </cell>
          <cell r="F50">
            <v>33697.701510782063</v>
          </cell>
          <cell r="G50">
            <v>3707431.946533957</v>
          </cell>
        </row>
        <row r="51">
          <cell r="A51">
            <v>42</v>
          </cell>
          <cell r="B51">
            <v>44316</v>
          </cell>
          <cell r="C51">
            <v>3707431.946533957</v>
          </cell>
          <cell r="D51">
            <v>24716.212976893046</v>
          </cell>
          <cell r="E51">
            <v>8981.4885338890163</v>
          </cell>
          <cell r="F51">
            <v>33697.701510782063</v>
          </cell>
          <cell r="G51">
            <v>3698450.4580000681</v>
          </cell>
        </row>
        <row r="52">
          <cell r="A52">
            <v>43</v>
          </cell>
          <cell r="B52">
            <v>44347</v>
          </cell>
          <cell r="C52">
            <v>3698450.4580000681</v>
          </cell>
          <cell r="D52">
            <v>24656.336386667124</v>
          </cell>
          <cell r="E52">
            <v>9041.3651241149382</v>
          </cell>
          <cell r="F52">
            <v>33697.701510782063</v>
          </cell>
          <cell r="G52">
            <v>3689409.0928759533</v>
          </cell>
        </row>
        <row r="53">
          <cell r="A53">
            <v>44</v>
          </cell>
          <cell r="B53">
            <v>44377</v>
          </cell>
          <cell r="C53">
            <v>3689409.0928759533</v>
          </cell>
          <cell r="D53">
            <v>24596.060619173022</v>
          </cell>
          <cell r="E53">
            <v>9101.6408916090404</v>
          </cell>
          <cell r="F53">
            <v>33697.701510782063</v>
          </cell>
          <cell r="G53">
            <v>3680307.4519843441</v>
          </cell>
        </row>
        <row r="54">
          <cell r="A54">
            <v>45</v>
          </cell>
          <cell r="B54">
            <v>44408</v>
          </cell>
          <cell r="C54">
            <v>3680307.4519843441</v>
          </cell>
          <cell r="D54">
            <v>24535.383013228959</v>
          </cell>
          <cell r="E54">
            <v>9162.318497553104</v>
          </cell>
          <cell r="F54">
            <v>33697.701510782063</v>
          </cell>
          <cell r="G54">
            <v>3671145.133486791</v>
          </cell>
        </row>
        <row r="55">
          <cell r="A55">
            <v>46</v>
          </cell>
          <cell r="B55">
            <v>44439</v>
          </cell>
          <cell r="C55">
            <v>3671145.133486791</v>
          </cell>
          <cell r="D55">
            <v>24474.300889911941</v>
          </cell>
          <cell r="E55">
            <v>9223.4006208701212</v>
          </cell>
          <cell r="F55">
            <v>33697.701510782063</v>
          </cell>
          <cell r="G55">
            <v>3661921.7328659208</v>
          </cell>
        </row>
        <row r="56">
          <cell r="A56">
            <v>47</v>
          </cell>
          <cell r="B56">
            <v>44469</v>
          </cell>
          <cell r="C56">
            <v>3661921.7328659208</v>
          </cell>
          <cell r="D56">
            <v>24412.811552439471</v>
          </cell>
          <cell r="E56">
            <v>9284.8899583425919</v>
          </cell>
          <cell r="F56">
            <v>33697.701510782063</v>
          </cell>
          <cell r="G56">
            <v>3652636.8429075782</v>
          </cell>
        </row>
        <row r="57">
          <cell r="A57">
            <v>48</v>
          </cell>
          <cell r="B57">
            <v>44500</v>
          </cell>
          <cell r="C57">
            <v>3652636.8429075782</v>
          </cell>
          <cell r="D57">
            <v>24350.912286050519</v>
          </cell>
          <cell r="E57">
            <v>9346.7892247315431</v>
          </cell>
          <cell r="F57">
            <v>33697.701510782063</v>
          </cell>
          <cell r="G57">
            <v>3643290.0536828465</v>
          </cell>
        </row>
        <row r="58">
          <cell r="A58">
            <v>49</v>
          </cell>
          <cell r="B58">
            <v>44530</v>
          </cell>
          <cell r="C58">
            <v>3643290.0536828465</v>
          </cell>
          <cell r="D58">
            <v>24288.600357885643</v>
          </cell>
          <cell r="E58">
            <v>9409.1011528964191</v>
          </cell>
          <cell r="F58">
            <v>33697.701510782063</v>
          </cell>
          <cell r="G58">
            <v>3633880.9525299501</v>
          </cell>
        </row>
        <row r="59">
          <cell r="A59">
            <v>50</v>
          </cell>
          <cell r="B59">
            <v>44561</v>
          </cell>
          <cell r="C59">
            <v>3633880.9525299501</v>
          </cell>
          <cell r="D59">
            <v>24225.873016866335</v>
          </cell>
          <cell r="E59">
            <v>9471.8284939157274</v>
          </cell>
          <cell r="F59">
            <v>33697.701510782063</v>
          </cell>
          <cell r="G59">
            <v>3624409.1240360346</v>
          </cell>
        </row>
        <row r="60">
          <cell r="A60">
            <v>51</v>
          </cell>
          <cell r="B60">
            <v>44592</v>
          </cell>
          <cell r="C60">
            <v>3624409.1240360346</v>
          </cell>
          <cell r="D60">
            <v>24162.727493573562</v>
          </cell>
          <cell r="E60">
            <v>9534.9740172085003</v>
          </cell>
          <cell r="F60">
            <v>33697.701510782063</v>
          </cell>
          <cell r="G60">
            <v>3614874.1500188261</v>
          </cell>
        </row>
        <row r="61">
          <cell r="A61">
            <v>52</v>
          </cell>
          <cell r="B61">
            <v>44620</v>
          </cell>
          <cell r="C61">
            <v>3614874.1500188261</v>
          </cell>
          <cell r="D61">
            <v>24099.161000125507</v>
          </cell>
          <cell r="E61">
            <v>9598.5405106565559</v>
          </cell>
          <cell r="F61">
            <v>33697.701510782063</v>
          </cell>
          <cell r="G61">
            <v>3605275.6095081693</v>
          </cell>
        </row>
        <row r="62">
          <cell r="A62">
            <v>53</v>
          </cell>
          <cell r="B62">
            <v>44651</v>
          </cell>
          <cell r="C62">
            <v>3605275.6095081693</v>
          </cell>
          <cell r="D62">
            <v>24035.170730054462</v>
          </cell>
          <cell r="E62">
            <v>9662.5307807276004</v>
          </cell>
          <cell r="F62">
            <v>33697.701510782063</v>
          </cell>
          <cell r="G62">
            <v>3595613.0787274418</v>
          </cell>
        </row>
        <row r="63">
          <cell r="A63">
            <v>54</v>
          </cell>
          <cell r="B63">
            <v>44681</v>
          </cell>
          <cell r="C63">
            <v>3595613.0787274418</v>
          </cell>
          <cell r="D63">
            <v>23970.753858182947</v>
          </cell>
          <cell r="E63">
            <v>9726.9476525991158</v>
          </cell>
          <cell r="F63">
            <v>33697.701510782063</v>
          </cell>
          <cell r="G63">
            <v>3585886.1310748425</v>
          </cell>
        </row>
        <row r="64">
          <cell r="A64">
            <v>55</v>
          </cell>
          <cell r="B64">
            <v>44712</v>
          </cell>
          <cell r="C64">
            <v>3585886.1310748425</v>
          </cell>
          <cell r="D64">
            <v>23905.907540498953</v>
          </cell>
          <cell r="E64">
            <v>9791.79397028311</v>
          </cell>
          <cell r="F64">
            <v>33697.701510782063</v>
          </cell>
          <cell r="G64">
            <v>3576094.3371045594</v>
          </cell>
        </row>
        <row r="65">
          <cell r="A65">
            <v>56</v>
          </cell>
          <cell r="B65">
            <v>44742</v>
          </cell>
          <cell r="C65">
            <v>3576094.3371045594</v>
          </cell>
          <cell r="D65">
            <v>23840.628914030396</v>
          </cell>
          <cell r="E65">
            <v>9857.0725967516664</v>
          </cell>
          <cell r="F65">
            <v>33697.701510782063</v>
          </cell>
          <cell r="G65">
            <v>3566237.2645078078</v>
          </cell>
        </row>
        <row r="66">
          <cell r="A66">
            <v>57</v>
          </cell>
          <cell r="B66">
            <v>44773</v>
          </cell>
          <cell r="C66">
            <v>3566237.2645078078</v>
          </cell>
          <cell r="D66">
            <v>23774.91509671872</v>
          </cell>
          <cell r="E66">
            <v>9922.7864140633428</v>
          </cell>
          <cell r="F66">
            <v>33697.701510782063</v>
          </cell>
          <cell r="G66">
            <v>3556314.4780937443</v>
          </cell>
        </row>
        <row r="67">
          <cell r="A67">
            <v>58</v>
          </cell>
          <cell r="B67">
            <v>44804</v>
          </cell>
          <cell r="C67">
            <v>3556314.4780937443</v>
          </cell>
          <cell r="D67">
            <v>23708.763187291628</v>
          </cell>
          <cell r="E67">
            <v>9988.9383234904344</v>
          </cell>
          <cell r="F67">
            <v>33697.701510782063</v>
          </cell>
          <cell r="G67">
            <v>3546325.5397702539</v>
          </cell>
        </row>
        <row r="68">
          <cell r="A68">
            <v>59</v>
          </cell>
          <cell r="B68">
            <v>44834</v>
          </cell>
          <cell r="C68">
            <v>3546325.5397702539</v>
          </cell>
          <cell r="D68">
            <v>23642.170265135024</v>
          </cell>
          <cell r="E68">
            <v>10055.531245647038</v>
          </cell>
          <cell r="F68">
            <v>33697.701510782063</v>
          </cell>
          <cell r="G68">
            <v>3536270.0085246069</v>
          </cell>
        </row>
        <row r="69">
          <cell r="A69">
            <v>60</v>
          </cell>
          <cell r="B69">
            <v>44865</v>
          </cell>
          <cell r="C69">
            <v>3536270.0085246069</v>
          </cell>
          <cell r="D69">
            <v>23575.133390164046</v>
          </cell>
          <cell r="E69">
            <v>10122.568120618016</v>
          </cell>
          <cell r="F69">
            <v>33697.701510782063</v>
          </cell>
          <cell r="G69">
            <v>3526147.4404039891</v>
          </cell>
        </row>
        <row r="70">
          <cell r="A70">
            <v>61</v>
          </cell>
          <cell r="B70">
            <v>44895</v>
          </cell>
          <cell r="C70">
            <v>3526147.4404039891</v>
          </cell>
          <cell r="D70">
            <v>23507.649602693262</v>
          </cell>
          <cell r="E70">
            <v>10190.051908088801</v>
          </cell>
          <cell r="F70">
            <v>33697.701510782063</v>
          </cell>
          <cell r="G70">
            <v>3515957.3884959002</v>
          </cell>
        </row>
        <row r="71">
          <cell r="A71">
            <v>62</v>
          </cell>
          <cell r="B71">
            <v>44926</v>
          </cell>
          <cell r="C71">
            <v>3515957.3884959002</v>
          </cell>
          <cell r="D71">
            <v>23439.715923306005</v>
          </cell>
          <cell r="E71">
            <v>10257.985587476058</v>
          </cell>
          <cell r="F71">
            <v>33697.701510782063</v>
          </cell>
          <cell r="G71">
            <v>3505699.4029084239</v>
          </cell>
        </row>
        <row r="72">
          <cell r="A72">
            <v>63</v>
          </cell>
          <cell r="B72">
            <v>44957</v>
          </cell>
          <cell r="C72">
            <v>3505699.4029084239</v>
          </cell>
          <cell r="D72">
            <v>23371.329352722827</v>
          </cell>
          <cell r="E72">
            <v>10326.372158059236</v>
          </cell>
          <cell r="F72">
            <v>33697.701510782063</v>
          </cell>
          <cell r="G72">
            <v>3495373.0307503645</v>
          </cell>
        </row>
        <row r="73">
          <cell r="A73">
            <v>64</v>
          </cell>
          <cell r="B73">
            <v>44985</v>
          </cell>
          <cell r="C73">
            <v>3495373.0307503645</v>
          </cell>
          <cell r="D73">
            <v>23302.486871669098</v>
          </cell>
          <cell r="E73">
            <v>10395.214639112965</v>
          </cell>
          <cell r="F73">
            <v>33697.701510782063</v>
          </cell>
          <cell r="G73">
            <v>3484977.8161112517</v>
          </cell>
        </row>
        <row r="74">
          <cell r="A74">
            <v>65</v>
          </cell>
          <cell r="B74">
            <v>45016</v>
          </cell>
          <cell r="C74">
            <v>3484977.8161112517</v>
          </cell>
          <cell r="D74">
            <v>23233.185440741679</v>
          </cell>
          <cell r="E74">
            <v>10464.516070040383</v>
          </cell>
          <cell r="F74">
            <v>33697.701510782063</v>
          </cell>
          <cell r="G74">
            <v>3474513.3000412113</v>
          </cell>
        </row>
        <row r="75">
          <cell r="A75">
            <v>66</v>
          </cell>
          <cell r="B75">
            <v>45046</v>
          </cell>
          <cell r="C75">
            <v>3474513.3000412113</v>
          </cell>
          <cell r="D75">
            <v>23163.422000274742</v>
          </cell>
          <cell r="E75">
            <v>10534.27951050732</v>
          </cell>
          <cell r="F75">
            <v>33697.701510782063</v>
          </cell>
          <cell r="G75">
            <v>3463979.0205307039</v>
          </cell>
        </row>
        <row r="76">
          <cell r="A76">
            <v>67</v>
          </cell>
          <cell r="B76">
            <v>45077</v>
          </cell>
          <cell r="C76">
            <v>3463979.0205307039</v>
          </cell>
          <cell r="D76">
            <v>23093.193470204696</v>
          </cell>
          <cell r="E76">
            <v>10604.508040577366</v>
          </cell>
          <cell r="F76">
            <v>33697.701510782063</v>
          </cell>
          <cell r="G76">
            <v>3453374.5124901268</v>
          </cell>
        </row>
        <row r="77">
          <cell r="A77">
            <v>68</v>
          </cell>
          <cell r="B77">
            <v>45107</v>
          </cell>
          <cell r="C77">
            <v>3453374.5124901268</v>
          </cell>
          <cell r="D77">
            <v>23022.496749934176</v>
          </cell>
          <cell r="E77">
            <v>10675.204760847886</v>
          </cell>
          <cell r="F77">
            <v>33697.701510782063</v>
          </cell>
          <cell r="G77">
            <v>3442699.3077292787</v>
          </cell>
        </row>
        <row r="78">
          <cell r="A78">
            <v>69</v>
          </cell>
          <cell r="B78">
            <v>45138</v>
          </cell>
          <cell r="C78">
            <v>3442699.3077292787</v>
          </cell>
          <cell r="D78">
            <v>22951.328718195193</v>
          </cell>
          <cell r="E78">
            <v>10746.37279258687</v>
          </cell>
          <cell r="F78">
            <v>33697.701510782063</v>
          </cell>
          <cell r="G78">
            <v>3431952.934936692</v>
          </cell>
        </row>
        <row r="79">
          <cell r="A79">
            <v>70</v>
          </cell>
          <cell r="B79">
            <v>45169</v>
          </cell>
          <cell r="C79">
            <v>3431952.934936692</v>
          </cell>
          <cell r="D79">
            <v>22879.686232911281</v>
          </cell>
          <cell r="E79">
            <v>10818.015277870782</v>
          </cell>
          <cell r="F79">
            <v>33697.701510782063</v>
          </cell>
          <cell r="G79">
            <v>3421134.9196588211</v>
          </cell>
        </row>
        <row r="80">
          <cell r="A80">
            <v>71</v>
          </cell>
          <cell r="B80">
            <v>45199</v>
          </cell>
          <cell r="C80">
            <v>3421134.9196588211</v>
          </cell>
          <cell r="D80">
            <v>22807.566131058808</v>
          </cell>
          <cell r="E80">
            <v>10890.135379723255</v>
          </cell>
          <cell r="F80">
            <v>33697.701510782063</v>
          </cell>
          <cell r="G80">
            <v>3410244.7842790978</v>
          </cell>
        </row>
        <row r="81">
          <cell r="A81">
            <v>72</v>
          </cell>
          <cell r="B81">
            <v>45230</v>
          </cell>
          <cell r="C81">
            <v>3410244.7842790978</v>
          </cell>
          <cell r="D81">
            <v>22734.965228527319</v>
          </cell>
          <cell r="E81">
            <v>10962.736282254744</v>
          </cell>
          <cell r="F81">
            <v>33697.701510782063</v>
          </cell>
          <cell r="G81">
            <v>3399282.0479968432</v>
          </cell>
        </row>
        <row r="82">
          <cell r="A82">
            <v>73</v>
          </cell>
          <cell r="B82">
            <v>45260</v>
          </cell>
          <cell r="C82">
            <v>3399282.0479968432</v>
          </cell>
          <cell r="D82">
            <v>22661.880319978955</v>
          </cell>
          <cell r="E82">
            <v>11035.821190803108</v>
          </cell>
          <cell r="F82">
            <v>33697.701510782063</v>
          </cell>
          <cell r="G82">
            <v>3388246.2268060399</v>
          </cell>
        </row>
        <row r="83">
          <cell r="A83">
            <v>74</v>
          </cell>
          <cell r="B83">
            <v>45291</v>
          </cell>
          <cell r="C83">
            <v>3388246.2268060399</v>
          </cell>
          <cell r="D83">
            <v>22588.308178706935</v>
          </cell>
          <cell r="E83">
            <v>11109.393332075128</v>
          </cell>
          <cell r="F83">
            <v>33697.701510782063</v>
          </cell>
          <cell r="G83">
            <v>3377136.8334739646</v>
          </cell>
        </row>
        <row r="84">
          <cell r="A84">
            <v>75</v>
          </cell>
          <cell r="B84">
            <v>45322</v>
          </cell>
          <cell r="C84">
            <v>3377136.8334739646</v>
          </cell>
          <cell r="D84">
            <v>22514.245556493097</v>
          </cell>
          <cell r="E84">
            <v>11183.455954288966</v>
          </cell>
          <cell r="F84">
            <v>33697.701510782063</v>
          </cell>
          <cell r="G84">
            <v>3365953.3775196755</v>
          </cell>
        </row>
        <row r="85">
          <cell r="A85">
            <v>76</v>
          </cell>
          <cell r="B85">
            <v>45351</v>
          </cell>
          <cell r="C85">
            <v>3365953.3775196755</v>
          </cell>
          <cell r="D85">
            <v>22439.689183464503</v>
          </cell>
          <cell r="E85">
            <v>11258.01232731756</v>
          </cell>
          <cell r="F85">
            <v>33697.701510782063</v>
          </cell>
          <cell r="G85">
            <v>3354695.3651923579</v>
          </cell>
        </row>
        <row r="86">
          <cell r="A86">
            <v>77</v>
          </cell>
          <cell r="B86">
            <v>45382</v>
          </cell>
          <cell r="C86">
            <v>3354695.3651923579</v>
          </cell>
          <cell r="D86">
            <v>22364.63576794905</v>
          </cell>
          <cell r="E86">
            <v>11333.065742833012</v>
          </cell>
          <cell r="F86">
            <v>33697.701510782063</v>
          </cell>
          <cell r="G86">
            <v>3343362.2994495248</v>
          </cell>
        </row>
        <row r="87">
          <cell r="A87">
            <v>78</v>
          </cell>
          <cell r="B87">
            <v>45412</v>
          </cell>
          <cell r="C87">
            <v>3343362.2994495248</v>
          </cell>
          <cell r="D87">
            <v>22289.081996330166</v>
          </cell>
          <cell r="E87">
            <v>11408.619514451897</v>
          </cell>
          <cell r="F87">
            <v>33697.701510782063</v>
          </cell>
          <cell r="G87">
            <v>3331953.679935073</v>
          </cell>
        </row>
        <row r="88">
          <cell r="A88">
            <v>79</v>
          </cell>
          <cell r="B88">
            <v>45443</v>
          </cell>
          <cell r="C88">
            <v>3331953.679935073</v>
          </cell>
          <cell r="D88">
            <v>22213.024532900487</v>
          </cell>
          <cell r="E88">
            <v>11484.676977881576</v>
          </cell>
          <cell r="F88">
            <v>33697.701510782063</v>
          </cell>
          <cell r="G88">
            <v>3320469.0029571913</v>
          </cell>
        </row>
        <row r="89">
          <cell r="A89">
            <v>80</v>
          </cell>
          <cell r="B89">
            <v>45473</v>
          </cell>
          <cell r="C89">
            <v>3320469.0029571913</v>
          </cell>
          <cell r="D89">
            <v>22136.46001971461</v>
          </cell>
          <cell r="E89">
            <v>11561.241491067452</v>
          </cell>
          <cell r="F89">
            <v>33697.701510782063</v>
          </cell>
          <cell r="G89">
            <v>3308907.7614661241</v>
          </cell>
        </row>
        <row r="90">
          <cell r="A90">
            <v>81</v>
          </cell>
          <cell r="B90">
            <v>45504</v>
          </cell>
          <cell r="C90">
            <v>3308907.7614661241</v>
          </cell>
          <cell r="D90">
            <v>22059.385076440827</v>
          </cell>
          <cell r="E90">
            <v>11638.316434341235</v>
          </cell>
          <cell r="F90">
            <v>33697.701510782063</v>
          </cell>
          <cell r="G90">
            <v>3297269.4450317831</v>
          </cell>
        </row>
        <row r="91">
          <cell r="A91">
            <v>82</v>
          </cell>
          <cell r="B91">
            <v>45535</v>
          </cell>
          <cell r="C91">
            <v>3297269.4450317831</v>
          </cell>
          <cell r="D91">
            <v>21981.796300211889</v>
          </cell>
          <cell r="E91">
            <v>11715.905210570174</v>
          </cell>
          <cell r="F91">
            <v>33697.701510782063</v>
          </cell>
          <cell r="G91">
            <v>3285553.5398212131</v>
          </cell>
        </row>
        <row r="92">
          <cell r="A92">
            <v>83</v>
          </cell>
          <cell r="B92">
            <v>45565</v>
          </cell>
          <cell r="C92">
            <v>3285553.5398212131</v>
          </cell>
          <cell r="D92">
            <v>21903.690265474754</v>
          </cell>
          <cell r="E92">
            <v>11794.011245307309</v>
          </cell>
          <cell r="F92">
            <v>33697.701510782063</v>
          </cell>
          <cell r="G92">
            <v>3273759.5285759056</v>
          </cell>
        </row>
        <row r="93">
          <cell r="A93">
            <v>84</v>
          </cell>
          <cell r="B93">
            <v>45596</v>
          </cell>
          <cell r="C93">
            <v>3273759.5285759056</v>
          </cell>
          <cell r="D93">
            <v>21825.06352383937</v>
          </cell>
          <cell r="E93">
            <v>11872.637986942693</v>
          </cell>
          <cell r="F93">
            <v>33697.701510782063</v>
          </cell>
          <cell r="G93">
            <v>3261886.8905889629</v>
          </cell>
        </row>
        <row r="94">
          <cell r="A94">
            <v>85</v>
          </cell>
          <cell r="B94">
            <v>45626</v>
          </cell>
          <cell r="C94">
            <v>3261886.8905889629</v>
          </cell>
          <cell r="D94">
            <v>21745.912603926419</v>
          </cell>
          <cell r="E94">
            <v>11951.788906855643</v>
          </cell>
          <cell r="F94">
            <v>33697.701510782063</v>
          </cell>
          <cell r="G94">
            <v>3249935.1016821074</v>
          </cell>
        </row>
        <row r="95">
          <cell r="A95">
            <v>86</v>
          </cell>
          <cell r="B95">
            <v>45657</v>
          </cell>
          <cell r="C95">
            <v>3249935.1016821074</v>
          </cell>
          <cell r="D95">
            <v>21666.234011214048</v>
          </cell>
          <cell r="E95">
            <v>12031.467499568014</v>
          </cell>
          <cell r="F95">
            <v>33697.701510782063</v>
          </cell>
          <cell r="G95">
            <v>3237903.6341825393</v>
          </cell>
        </row>
        <row r="96">
          <cell r="A96">
            <v>87</v>
          </cell>
          <cell r="B96">
            <v>45688</v>
          </cell>
          <cell r="C96">
            <v>3237903.6341825393</v>
          </cell>
          <cell r="D96">
            <v>21586.024227883598</v>
          </cell>
          <cell r="E96">
            <v>12111.677282898465</v>
          </cell>
          <cell r="F96">
            <v>33697.701510782063</v>
          </cell>
          <cell r="G96">
            <v>3225791.9568996406</v>
          </cell>
        </row>
        <row r="97">
          <cell r="A97">
            <v>88</v>
          </cell>
          <cell r="B97">
            <v>45716</v>
          </cell>
          <cell r="C97">
            <v>3225791.9568996406</v>
          </cell>
          <cell r="D97">
            <v>21505.279712664273</v>
          </cell>
          <cell r="E97">
            <v>12192.42179811779</v>
          </cell>
          <cell r="F97">
            <v>33697.701510782063</v>
          </cell>
          <cell r="G97">
            <v>3213599.5351015227</v>
          </cell>
        </row>
        <row r="98">
          <cell r="A98">
            <v>89</v>
          </cell>
          <cell r="B98">
            <v>45747</v>
          </cell>
          <cell r="C98">
            <v>3213599.5351015227</v>
          </cell>
          <cell r="D98">
            <v>21423.996900676819</v>
          </cell>
          <cell r="E98">
            <v>12273.704610105244</v>
          </cell>
          <cell r="F98">
            <v>33697.701510782063</v>
          </cell>
          <cell r="G98">
            <v>3201325.8304914176</v>
          </cell>
        </row>
        <row r="99">
          <cell r="A99">
            <v>90</v>
          </cell>
          <cell r="B99">
            <v>45777</v>
          </cell>
          <cell r="C99">
            <v>3201325.8304914176</v>
          </cell>
          <cell r="D99">
            <v>21342.172203276117</v>
          </cell>
          <cell r="E99">
            <v>12355.529307505945</v>
          </cell>
          <cell r="F99">
            <v>33697.701510782063</v>
          </cell>
          <cell r="G99">
            <v>3188970.3011839115</v>
          </cell>
        </row>
        <row r="100">
          <cell r="A100">
            <v>91</v>
          </cell>
          <cell r="B100">
            <v>45808</v>
          </cell>
          <cell r="C100">
            <v>3188970.3011839115</v>
          </cell>
          <cell r="D100">
            <v>21259.802007892744</v>
          </cell>
          <cell r="E100">
            <v>12437.899502889319</v>
          </cell>
          <cell r="F100">
            <v>33697.701510782063</v>
          </cell>
          <cell r="G100">
            <v>3176532.4016810223</v>
          </cell>
        </row>
        <row r="101">
          <cell r="A101">
            <v>92</v>
          </cell>
          <cell r="B101">
            <v>45838</v>
          </cell>
          <cell r="C101">
            <v>3176532.4016810223</v>
          </cell>
          <cell r="D101">
            <v>21176.882677873484</v>
          </cell>
          <cell r="E101">
            <v>12520.818832908579</v>
          </cell>
          <cell r="F101">
            <v>33697.701510782063</v>
          </cell>
          <cell r="G101">
            <v>3164011.5828481135</v>
          </cell>
        </row>
        <row r="102">
          <cell r="A102">
            <v>93</v>
          </cell>
          <cell r="B102">
            <v>45869</v>
          </cell>
          <cell r="C102">
            <v>3164011.5828481135</v>
          </cell>
          <cell r="D102">
            <v>21093.410552320758</v>
          </cell>
          <cell r="E102">
            <v>12604.290958461304</v>
          </cell>
          <cell r="F102">
            <v>33697.701510782063</v>
          </cell>
          <cell r="G102">
            <v>3151407.2918896521</v>
          </cell>
        </row>
        <row r="103">
          <cell r="A103">
            <v>94</v>
          </cell>
          <cell r="B103">
            <v>45900</v>
          </cell>
          <cell r="C103">
            <v>3151407.2918896521</v>
          </cell>
          <cell r="D103">
            <v>21009.381945931014</v>
          </cell>
          <cell r="E103">
            <v>12688.319564851048</v>
          </cell>
          <cell r="F103">
            <v>33697.701510782063</v>
          </cell>
          <cell r="G103">
            <v>3138718.9723248011</v>
          </cell>
        </row>
        <row r="104">
          <cell r="A104">
            <v>95</v>
          </cell>
          <cell r="B104">
            <v>45930</v>
          </cell>
          <cell r="C104">
            <v>3138718.9723248011</v>
          </cell>
          <cell r="D104">
            <v>20924.793148832006</v>
          </cell>
          <cell r="E104">
            <v>12772.908361950056</v>
          </cell>
          <cell r="F104">
            <v>33697.701510782063</v>
          </cell>
          <cell r="G104">
            <v>3125946.0639628512</v>
          </cell>
        </row>
        <row r="105">
          <cell r="A105">
            <v>96</v>
          </cell>
          <cell r="B105">
            <v>45961</v>
          </cell>
          <cell r="C105">
            <v>3125946.0639628512</v>
          </cell>
          <cell r="D105">
            <v>20839.64042641901</v>
          </cell>
          <cell r="E105">
            <v>12858.061084363053</v>
          </cell>
          <cell r="F105">
            <v>33697.701510782063</v>
          </cell>
          <cell r="G105">
            <v>3113088.002878488</v>
          </cell>
        </row>
        <row r="106">
          <cell r="A106">
            <v>97</v>
          </cell>
          <cell r="B106">
            <v>45991</v>
          </cell>
          <cell r="C106">
            <v>3113088.002878488</v>
          </cell>
          <cell r="D106">
            <v>20753.920019189922</v>
          </cell>
          <cell r="E106">
            <v>12943.781491592141</v>
          </cell>
          <cell r="F106">
            <v>33697.701510782063</v>
          </cell>
          <cell r="G106">
            <v>3100144.221386896</v>
          </cell>
        </row>
        <row r="107">
          <cell r="A107">
            <v>98</v>
          </cell>
          <cell r="B107">
            <v>46022</v>
          </cell>
          <cell r="C107">
            <v>3100144.221386896</v>
          </cell>
          <cell r="D107">
            <v>20667.628142579306</v>
          </cell>
          <cell r="E107">
            <v>13030.073368202757</v>
          </cell>
          <cell r="F107">
            <v>33697.701510782063</v>
          </cell>
          <cell r="G107">
            <v>3087114.1480186931</v>
          </cell>
        </row>
        <row r="108">
          <cell r="A108">
            <v>99</v>
          </cell>
          <cell r="B108">
            <v>46053</v>
          </cell>
          <cell r="C108">
            <v>3087114.1480186931</v>
          </cell>
          <cell r="D108">
            <v>20580.760986791287</v>
          </cell>
          <cell r="E108">
            <v>13116.940523990776</v>
          </cell>
          <cell r="F108">
            <v>33697.701510782063</v>
          </cell>
          <cell r="G108">
            <v>3073997.2074947022</v>
          </cell>
        </row>
        <row r="109">
          <cell r="A109">
            <v>100</v>
          </cell>
          <cell r="B109">
            <v>46081</v>
          </cell>
          <cell r="C109">
            <v>3073997.2074947022</v>
          </cell>
          <cell r="D109">
            <v>20493.314716631347</v>
          </cell>
          <cell r="E109">
            <v>13204.386794150716</v>
          </cell>
          <cell r="F109">
            <v>33697.701510782063</v>
          </cell>
          <cell r="G109">
            <v>3060792.8207005514</v>
          </cell>
        </row>
        <row r="110">
          <cell r="A110">
            <v>101</v>
          </cell>
          <cell r="B110">
            <v>46112</v>
          </cell>
          <cell r="C110">
            <v>3060792.8207005514</v>
          </cell>
          <cell r="D110">
            <v>20405.285471337011</v>
          </cell>
          <cell r="E110">
            <v>13292.416039445052</v>
          </cell>
          <cell r="F110">
            <v>33697.701510782063</v>
          </cell>
          <cell r="G110">
            <v>3047500.4046611064</v>
          </cell>
        </row>
        <row r="111">
          <cell r="A111">
            <v>102</v>
          </cell>
          <cell r="B111">
            <v>46142</v>
          </cell>
          <cell r="C111">
            <v>3047500.4046611064</v>
          </cell>
          <cell r="D111">
            <v>20316.669364407378</v>
          </cell>
          <cell r="E111">
            <v>13381.032146374684</v>
          </cell>
          <cell r="F111">
            <v>33697.701510782063</v>
          </cell>
          <cell r="G111">
            <v>3034119.3725147317</v>
          </cell>
        </row>
        <row r="112">
          <cell r="A112">
            <v>103</v>
          </cell>
          <cell r="B112">
            <v>46173</v>
          </cell>
          <cell r="C112">
            <v>3034119.3725147317</v>
          </cell>
          <cell r="D112">
            <v>20227.462483431544</v>
          </cell>
          <cell r="E112">
            <v>13470.239027350519</v>
          </cell>
          <cell r="F112">
            <v>33697.701510782063</v>
          </cell>
          <cell r="G112">
            <v>3020649.133487381</v>
          </cell>
        </row>
        <row r="113">
          <cell r="A113">
            <v>104</v>
          </cell>
          <cell r="B113">
            <v>46203</v>
          </cell>
          <cell r="C113">
            <v>3020649.133487381</v>
          </cell>
          <cell r="D113">
            <v>20137.660889915875</v>
          </cell>
          <cell r="E113">
            <v>13560.040620866188</v>
          </cell>
          <cell r="F113">
            <v>33697.701510782063</v>
          </cell>
          <cell r="G113">
            <v>3007089.0928665148</v>
          </cell>
        </row>
        <row r="114">
          <cell r="A114">
            <v>105</v>
          </cell>
          <cell r="B114">
            <v>46234</v>
          </cell>
          <cell r="C114">
            <v>3007089.0928665148</v>
          </cell>
          <cell r="D114">
            <v>20047.260619110097</v>
          </cell>
          <cell r="E114">
            <v>13650.440891671966</v>
          </cell>
          <cell r="F114">
            <v>33697.701510782063</v>
          </cell>
          <cell r="G114">
            <v>2993438.6519748429</v>
          </cell>
        </row>
        <row r="115">
          <cell r="A115">
            <v>106</v>
          </cell>
          <cell r="B115">
            <v>46265</v>
          </cell>
          <cell r="C115">
            <v>2993438.6519748429</v>
          </cell>
          <cell r="D115">
            <v>19956.257679832288</v>
          </cell>
          <cell r="E115">
            <v>13741.443830949775</v>
          </cell>
          <cell r="F115">
            <v>33697.701510782063</v>
          </cell>
          <cell r="G115">
            <v>2979697.2081438932</v>
          </cell>
        </row>
        <row r="116">
          <cell r="A116">
            <v>107</v>
          </cell>
          <cell r="B116">
            <v>46295</v>
          </cell>
          <cell r="C116">
            <v>2979697.2081438932</v>
          </cell>
          <cell r="D116">
            <v>19864.648054292622</v>
          </cell>
          <cell r="E116">
            <v>13833.053456489441</v>
          </cell>
          <cell r="F116">
            <v>33697.701510782063</v>
          </cell>
          <cell r="G116">
            <v>2965864.1546874037</v>
          </cell>
        </row>
        <row r="117">
          <cell r="A117">
            <v>108</v>
          </cell>
          <cell r="B117">
            <v>46326</v>
          </cell>
          <cell r="C117">
            <v>2965864.1546874037</v>
          </cell>
          <cell r="D117">
            <v>19772.427697916024</v>
          </cell>
          <cell r="E117">
            <v>13925.273812866038</v>
          </cell>
          <cell r="F117">
            <v>33697.701510782063</v>
          </cell>
          <cell r="G117">
            <v>2951938.8808745379</v>
          </cell>
        </row>
        <row r="118">
          <cell r="A118">
            <v>109</v>
          </cell>
          <cell r="B118">
            <v>46356</v>
          </cell>
          <cell r="C118">
            <v>2951938.8808745379</v>
          </cell>
          <cell r="D118">
            <v>19679.592539163586</v>
          </cell>
          <cell r="E118">
            <v>14018.108971618476</v>
          </cell>
          <cell r="F118">
            <v>33697.701510782063</v>
          </cell>
          <cell r="G118">
            <v>2937920.7719029193</v>
          </cell>
        </row>
        <row r="119">
          <cell r="A119">
            <v>110</v>
          </cell>
          <cell r="B119">
            <v>46387</v>
          </cell>
          <cell r="C119">
            <v>2937920.7719029193</v>
          </cell>
          <cell r="D119">
            <v>19586.138479352794</v>
          </cell>
          <cell r="E119">
            <v>14111.563031429268</v>
          </cell>
          <cell r="F119">
            <v>33697.701510782063</v>
          </cell>
          <cell r="G119">
            <v>2923809.2088714899</v>
          </cell>
        </row>
        <row r="120">
          <cell r="A120">
            <v>111</v>
          </cell>
          <cell r="B120">
            <v>46418</v>
          </cell>
          <cell r="C120">
            <v>2923809.2088714899</v>
          </cell>
          <cell r="D120">
            <v>19492.0613924766</v>
          </cell>
          <cell r="E120">
            <v>14205.640118305462</v>
          </cell>
          <cell r="F120">
            <v>33697.701510782063</v>
          </cell>
          <cell r="G120">
            <v>2909603.5687531843</v>
          </cell>
        </row>
        <row r="121">
          <cell r="A121">
            <v>112</v>
          </cell>
          <cell r="B121">
            <v>46446</v>
          </cell>
          <cell r="C121">
            <v>2909603.5687531843</v>
          </cell>
          <cell r="D121">
            <v>19397.35712502123</v>
          </cell>
          <cell r="E121">
            <v>14300.344385760833</v>
          </cell>
          <cell r="F121">
            <v>33697.701510782063</v>
          </cell>
          <cell r="G121">
            <v>2895303.2243674234</v>
          </cell>
        </row>
        <row r="122">
          <cell r="A122">
            <v>113</v>
          </cell>
          <cell r="B122">
            <v>46477</v>
          </cell>
          <cell r="C122">
            <v>2895303.2243674234</v>
          </cell>
          <cell r="D122">
            <v>19302.021495782825</v>
          </cell>
          <cell r="E122">
            <v>14395.680014999238</v>
          </cell>
          <cell r="F122">
            <v>33697.701510782063</v>
          </cell>
          <cell r="G122">
            <v>2880907.5443524243</v>
          </cell>
        </row>
        <row r="123">
          <cell r="A123">
            <v>114</v>
          </cell>
          <cell r="B123">
            <v>46507</v>
          </cell>
          <cell r="C123">
            <v>2880907.5443524243</v>
          </cell>
          <cell r="D123">
            <v>19206.050295682831</v>
          </cell>
          <cell r="E123">
            <v>14491.651215099231</v>
          </cell>
          <cell r="F123">
            <v>33697.701510782063</v>
          </cell>
          <cell r="G123">
            <v>2866415.8931373251</v>
          </cell>
        </row>
        <row r="124">
          <cell r="A124">
            <v>115</v>
          </cell>
          <cell r="B124">
            <v>46538</v>
          </cell>
          <cell r="C124">
            <v>2866415.8931373251</v>
          </cell>
          <cell r="D124">
            <v>19109.439287582169</v>
          </cell>
          <cell r="E124">
            <v>14588.262223199894</v>
          </cell>
          <cell r="F124">
            <v>33697.701510782063</v>
          </cell>
          <cell r="G124">
            <v>2851827.6309141251</v>
          </cell>
        </row>
        <row r="125">
          <cell r="A125">
            <v>116</v>
          </cell>
          <cell r="B125">
            <v>46568</v>
          </cell>
          <cell r="C125">
            <v>2851827.6309141251</v>
          </cell>
          <cell r="D125">
            <v>19012.184206094167</v>
          </cell>
          <cell r="E125">
            <v>14685.517304687895</v>
          </cell>
          <cell r="F125">
            <v>33697.701510782063</v>
          </cell>
          <cell r="G125">
            <v>2837142.1136094374</v>
          </cell>
        </row>
        <row r="126">
          <cell r="A126">
            <v>117</v>
          </cell>
          <cell r="B126">
            <v>46599</v>
          </cell>
          <cell r="C126">
            <v>2837142.1136094374</v>
          </cell>
          <cell r="D126">
            <v>18914.280757396249</v>
          </cell>
          <cell r="E126">
            <v>14783.420753385813</v>
          </cell>
          <cell r="F126">
            <v>33697.701510782063</v>
          </cell>
          <cell r="G126">
            <v>2822358.6928560515</v>
          </cell>
        </row>
        <row r="127">
          <cell r="A127">
            <v>118</v>
          </cell>
          <cell r="B127">
            <v>46630</v>
          </cell>
          <cell r="C127">
            <v>2822358.6928560515</v>
          </cell>
          <cell r="D127">
            <v>18815.724619040342</v>
          </cell>
          <cell r="E127">
            <v>14881.97689174172</v>
          </cell>
          <cell r="F127">
            <v>33697.701510782063</v>
          </cell>
          <cell r="G127">
            <v>2807476.7159643099</v>
          </cell>
        </row>
        <row r="128">
          <cell r="A128">
            <v>119</v>
          </cell>
          <cell r="B128">
            <v>46660</v>
          </cell>
          <cell r="C128">
            <v>2807476.7159643099</v>
          </cell>
          <cell r="D128">
            <v>18716.511439762067</v>
          </cell>
          <cell r="E128">
            <v>14981.190071019995</v>
          </cell>
          <cell r="F128">
            <v>33697.701510782063</v>
          </cell>
          <cell r="G128">
            <v>2792495.5258932901</v>
          </cell>
        </row>
        <row r="129">
          <cell r="A129">
            <v>120</v>
          </cell>
          <cell r="B129">
            <v>46691</v>
          </cell>
          <cell r="C129">
            <v>2792495.5258932901</v>
          </cell>
          <cell r="D129">
            <v>18616.6368392886</v>
          </cell>
          <cell r="E129">
            <v>15081.064671493463</v>
          </cell>
          <cell r="F129">
            <v>33697.701510782063</v>
          </cell>
          <cell r="G129">
            <v>2777414.4612217965</v>
          </cell>
        </row>
        <row r="130">
          <cell r="A130">
            <v>121</v>
          </cell>
          <cell r="B130">
            <v>46721</v>
          </cell>
          <cell r="C130">
            <v>2777414.4612217965</v>
          </cell>
          <cell r="D130">
            <v>18516.096408145309</v>
          </cell>
          <cell r="E130">
            <v>15181.605102636753</v>
          </cell>
          <cell r="F130">
            <v>33697.701510782063</v>
          </cell>
          <cell r="G130">
            <v>2762232.8561191596</v>
          </cell>
        </row>
        <row r="131">
          <cell r="A131">
            <v>122</v>
          </cell>
          <cell r="B131">
            <v>46752</v>
          </cell>
          <cell r="C131">
            <v>2762232.8561191596</v>
          </cell>
          <cell r="D131">
            <v>18414.885707461064</v>
          </cell>
          <cell r="E131">
            <v>15282.815803320998</v>
          </cell>
          <cell r="F131">
            <v>33697.701510782063</v>
          </cell>
          <cell r="G131">
            <v>2746950.0403158385</v>
          </cell>
        </row>
        <row r="132">
          <cell r="A132">
            <v>123</v>
          </cell>
          <cell r="B132">
            <v>46783</v>
          </cell>
          <cell r="C132">
            <v>2746950.0403158385</v>
          </cell>
          <cell r="D132">
            <v>18313.000268772255</v>
          </cell>
          <cell r="E132">
            <v>15384.701242009807</v>
          </cell>
          <cell r="F132">
            <v>33697.701510782063</v>
          </cell>
          <cell r="G132">
            <v>2731565.3390738289</v>
          </cell>
        </row>
        <row r="133">
          <cell r="A133">
            <v>124</v>
          </cell>
          <cell r="B133">
            <v>46812</v>
          </cell>
          <cell r="C133">
            <v>2731565.3390738289</v>
          </cell>
          <cell r="D133">
            <v>18210.435593825528</v>
          </cell>
          <cell r="E133">
            <v>15487.265916956534</v>
          </cell>
          <cell r="F133">
            <v>33697.701510782063</v>
          </cell>
          <cell r="G133">
            <v>2716078.0731568723</v>
          </cell>
        </row>
        <row r="134">
          <cell r="A134">
            <v>125</v>
          </cell>
          <cell r="B134">
            <v>46843</v>
          </cell>
          <cell r="C134">
            <v>2716078.0731568723</v>
          </cell>
          <cell r="D134">
            <v>18107.187154379149</v>
          </cell>
          <cell r="E134">
            <v>15590.514356402913</v>
          </cell>
          <cell r="F134">
            <v>33697.701510782063</v>
          </cell>
          <cell r="G134">
            <v>2700487.5588004692</v>
          </cell>
        </row>
        <row r="135">
          <cell r="A135">
            <v>126</v>
          </cell>
          <cell r="B135">
            <v>46873</v>
          </cell>
          <cell r="C135">
            <v>2700487.5588004692</v>
          </cell>
          <cell r="D135">
            <v>18003.250392003127</v>
          </cell>
          <cell r="E135">
            <v>15694.451118778936</v>
          </cell>
          <cell r="F135">
            <v>33697.701510782063</v>
          </cell>
          <cell r="G135">
            <v>2684793.1076816902</v>
          </cell>
        </row>
        <row r="136">
          <cell r="A136">
            <v>127</v>
          </cell>
          <cell r="B136">
            <v>46904</v>
          </cell>
          <cell r="C136">
            <v>2684793.1076816902</v>
          </cell>
          <cell r="D136">
            <v>17898.620717877933</v>
          </cell>
          <cell r="E136">
            <v>15799.080792904129</v>
          </cell>
          <cell r="F136">
            <v>33697.701510782063</v>
          </cell>
          <cell r="G136">
            <v>2668994.0268887863</v>
          </cell>
        </row>
        <row r="137">
          <cell r="A137">
            <v>128</v>
          </cell>
          <cell r="B137">
            <v>46934</v>
          </cell>
          <cell r="C137">
            <v>2668994.0268887863</v>
          </cell>
          <cell r="D137">
            <v>17793.29351259191</v>
          </cell>
          <cell r="E137">
            <v>15904.407998190152</v>
          </cell>
          <cell r="F137">
            <v>33697.701510782063</v>
          </cell>
          <cell r="G137">
            <v>2653089.6188905961</v>
          </cell>
        </row>
        <row r="138">
          <cell r="A138">
            <v>129</v>
          </cell>
          <cell r="B138">
            <v>46965</v>
          </cell>
          <cell r="C138">
            <v>2653089.6188905961</v>
          </cell>
          <cell r="D138">
            <v>17687.264125937309</v>
          </cell>
          <cell r="E138">
            <v>16010.437384844754</v>
          </cell>
          <cell r="F138">
            <v>33697.701510782063</v>
          </cell>
          <cell r="G138">
            <v>2637079.1815057513</v>
          </cell>
        </row>
        <row r="139">
          <cell r="A139">
            <v>130</v>
          </cell>
          <cell r="B139">
            <v>46996</v>
          </cell>
          <cell r="C139">
            <v>2637079.1815057513</v>
          </cell>
          <cell r="D139">
            <v>17580.527876705008</v>
          </cell>
          <cell r="E139">
            <v>16117.173634077055</v>
          </cell>
          <cell r="F139">
            <v>33697.701510782063</v>
          </cell>
          <cell r="G139">
            <v>2620962.0078716744</v>
          </cell>
        </row>
        <row r="140">
          <cell r="A140">
            <v>131</v>
          </cell>
          <cell r="B140">
            <v>47026</v>
          </cell>
          <cell r="C140">
            <v>2620962.0078716744</v>
          </cell>
          <cell r="D140">
            <v>17473.080052477828</v>
          </cell>
          <cell r="E140">
            <v>16224.621458304235</v>
          </cell>
          <cell r="F140">
            <v>33697.701510782063</v>
          </cell>
          <cell r="G140">
            <v>2604737.3864133703</v>
          </cell>
        </row>
        <row r="141">
          <cell r="A141">
            <v>132</v>
          </cell>
          <cell r="B141">
            <v>47057</v>
          </cell>
          <cell r="C141">
            <v>2604737.3864133703</v>
          </cell>
          <cell r="D141">
            <v>17364.915909422471</v>
          </cell>
          <cell r="E141">
            <v>16332.785601359592</v>
          </cell>
          <cell r="F141">
            <v>33697.701510782063</v>
          </cell>
          <cell r="G141">
            <v>2588404.6008120105</v>
          </cell>
        </row>
        <row r="142">
          <cell r="A142">
            <v>133</v>
          </cell>
          <cell r="B142">
            <v>0</v>
          </cell>
          <cell r="C142">
            <v>2588404.6008120105</v>
          </cell>
          <cell r="D142">
            <v>17256.030672080069</v>
          </cell>
          <cell r="E142">
            <v>16441.670838701993</v>
          </cell>
          <cell r="F142">
            <v>33697.701510782063</v>
          </cell>
          <cell r="G142">
            <v>2571962.9299733085</v>
          </cell>
        </row>
        <row r="143">
          <cell r="A143">
            <v>134</v>
          </cell>
          <cell r="B143">
            <v>0</v>
          </cell>
          <cell r="C143">
            <v>2571962.9299733085</v>
          </cell>
          <cell r="D143">
            <v>17146.419533155389</v>
          </cell>
          <cell r="E143">
            <v>16551.281977626673</v>
          </cell>
          <cell r="F143">
            <v>33697.701510782063</v>
          </cell>
          <cell r="G143">
            <v>2555411.647995682</v>
          </cell>
        </row>
        <row r="144">
          <cell r="A144">
            <v>135</v>
          </cell>
          <cell r="B144">
            <v>0</v>
          </cell>
          <cell r="C144">
            <v>2555411.647995682</v>
          </cell>
          <cell r="D144">
            <v>17036.077653304546</v>
          </cell>
          <cell r="E144">
            <v>16661.623857477516</v>
          </cell>
          <cell r="F144">
            <v>33697.701510782063</v>
          </cell>
          <cell r="G144">
            <v>2538750.0241382043</v>
          </cell>
        </row>
        <row r="145">
          <cell r="A145">
            <v>136</v>
          </cell>
          <cell r="B145">
            <v>0</v>
          </cell>
          <cell r="C145">
            <v>2538750.0241382043</v>
          </cell>
          <cell r="D145">
            <v>16925.000160921361</v>
          </cell>
          <cell r="E145">
            <v>16772.701349860701</v>
          </cell>
          <cell r="F145">
            <v>33697.701510782063</v>
          </cell>
          <cell r="G145">
            <v>2521977.3227883438</v>
          </cell>
        </row>
        <row r="146">
          <cell r="A146">
            <v>137</v>
          </cell>
          <cell r="B146">
            <v>0</v>
          </cell>
          <cell r="C146">
            <v>2521977.3227883438</v>
          </cell>
          <cell r="D146">
            <v>16813.18215192229</v>
          </cell>
          <cell r="E146">
            <v>16884.519358859772</v>
          </cell>
          <cell r="F146">
            <v>33697.701510782063</v>
          </cell>
          <cell r="G146">
            <v>2505092.8034294839</v>
          </cell>
        </row>
        <row r="147">
          <cell r="A147">
            <v>138</v>
          </cell>
          <cell r="B147">
            <v>0</v>
          </cell>
          <cell r="C147">
            <v>2505092.8034294839</v>
          </cell>
          <cell r="D147">
            <v>16700.618689529892</v>
          </cell>
          <cell r="E147">
            <v>16997.08282125217</v>
          </cell>
          <cell r="F147">
            <v>33697.701510782063</v>
          </cell>
          <cell r="G147">
            <v>2488095.7206082316</v>
          </cell>
        </row>
        <row r="148">
          <cell r="A148">
            <v>139</v>
          </cell>
          <cell r="B148">
            <v>0</v>
          </cell>
          <cell r="C148">
            <v>2488095.7206082316</v>
          </cell>
          <cell r="D148">
            <v>16587.304804054878</v>
          </cell>
          <cell r="E148">
            <v>17110.396706727184</v>
          </cell>
          <cell r="F148">
            <v>33697.701510782063</v>
          </cell>
          <cell r="G148">
            <v>2470985.3239015043</v>
          </cell>
        </row>
        <row r="149">
          <cell r="A149">
            <v>140</v>
          </cell>
          <cell r="B149">
            <v>0</v>
          </cell>
          <cell r="C149">
            <v>2470985.3239015043</v>
          </cell>
          <cell r="D149">
            <v>16473.235492676697</v>
          </cell>
          <cell r="E149">
            <v>17224.466018105366</v>
          </cell>
          <cell r="F149">
            <v>33697.701510782063</v>
          </cell>
          <cell r="G149">
            <v>2453760.8578833989</v>
          </cell>
        </row>
        <row r="150">
          <cell r="A150">
            <v>141</v>
          </cell>
          <cell r="B150">
            <v>0</v>
          </cell>
          <cell r="C150">
            <v>2453760.8578833989</v>
          </cell>
          <cell r="D150">
            <v>16358.405719222659</v>
          </cell>
          <cell r="E150">
            <v>17339.295791559402</v>
          </cell>
          <cell r="F150">
            <v>33697.701510782063</v>
          </cell>
          <cell r="G150">
            <v>2436421.5620918395</v>
          </cell>
        </row>
        <row r="151">
          <cell r="A151">
            <v>142</v>
          </cell>
          <cell r="B151">
            <v>0</v>
          </cell>
          <cell r="C151">
            <v>2436421.5620918395</v>
          </cell>
          <cell r="D151">
            <v>16242.810413945597</v>
          </cell>
          <cell r="E151">
            <v>17454.891096836465</v>
          </cell>
          <cell r="F151">
            <v>33697.701510782063</v>
          </cell>
          <cell r="G151">
            <v>2418966.6709950031</v>
          </cell>
        </row>
        <row r="152">
          <cell r="A152">
            <v>143</v>
          </cell>
          <cell r="B152">
            <v>0</v>
          </cell>
          <cell r="C152">
            <v>2418966.6709950031</v>
          </cell>
          <cell r="D152">
            <v>16126.44447330002</v>
          </cell>
          <cell r="E152">
            <v>17571.257037482043</v>
          </cell>
          <cell r="F152">
            <v>33697.701510782063</v>
          </cell>
          <cell r="G152">
            <v>2401395.4139575209</v>
          </cell>
        </row>
        <row r="153">
          <cell r="A153">
            <v>144</v>
          </cell>
          <cell r="B153">
            <v>0</v>
          </cell>
          <cell r="C153">
            <v>2401395.4139575209</v>
          </cell>
          <cell r="D153">
            <v>16009.302759716806</v>
          </cell>
          <cell r="E153">
            <v>17688.398751065259</v>
          </cell>
          <cell r="F153">
            <v>33697.701510782063</v>
          </cell>
          <cell r="G153">
            <v>2383707.0152064557</v>
          </cell>
        </row>
        <row r="154">
          <cell r="A154">
            <v>145</v>
          </cell>
          <cell r="B154">
            <v>0</v>
          </cell>
          <cell r="C154">
            <v>2383707.0152064557</v>
          </cell>
          <cell r="D154">
            <v>15891.380101376371</v>
          </cell>
          <cell r="E154">
            <v>17806.321409405689</v>
          </cell>
          <cell r="F154">
            <v>33697.701510782063</v>
          </cell>
          <cell r="G154">
            <v>2365900.69379705</v>
          </cell>
        </row>
        <row r="155">
          <cell r="A155">
            <v>146</v>
          </cell>
          <cell r="B155">
            <v>0</v>
          </cell>
          <cell r="C155">
            <v>2365900.69379705</v>
          </cell>
          <cell r="D155">
            <v>15772.671291980334</v>
          </cell>
          <cell r="E155">
            <v>17925.03021880173</v>
          </cell>
          <cell r="F155">
            <v>33697.701510782063</v>
          </cell>
          <cell r="G155">
            <v>2347975.6635782481</v>
          </cell>
        </row>
        <row r="156">
          <cell r="A156">
            <v>147</v>
          </cell>
          <cell r="B156">
            <v>0</v>
          </cell>
          <cell r="C156">
            <v>2347975.6635782481</v>
          </cell>
          <cell r="D156">
            <v>15653.171090521653</v>
          </cell>
          <cell r="E156">
            <v>18044.530420260409</v>
          </cell>
          <cell r="F156">
            <v>33697.701510782063</v>
          </cell>
          <cell r="G156">
            <v>2329931.1331579876</v>
          </cell>
        </row>
        <row r="157">
          <cell r="A157">
            <v>148</v>
          </cell>
          <cell r="B157">
            <v>0</v>
          </cell>
          <cell r="C157">
            <v>2329931.1331579876</v>
          </cell>
          <cell r="D157">
            <v>15532.874221053251</v>
          </cell>
          <cell r="E157">
            <v>18164.827289728812</v>
          </cell>
          <cell r="F157">
            <v>33697.701510782063</v>
          </cell>
          <cell r="G157">
            <v>2311766.3058682587</v>
          </cell>
        </row>
        <row r="158">
          <cell r="A158">
            <v>149</v>
          </cell>
          <cell r="B158">
            <v>0</v>
          </cell>
          <cell r="C158">
            <v>2311766.3058682587</v>
          </cell>
          <cell r="D158">
            <v>15411.775372455058</v>
          </cell>
          <cell r="E158">
            <v>18285.926138327006</v>
          </cell>
          <cell r="F158">
            <v>33697.701510782063</v>
          </cell>
          <cell r="G158">
            <v>2293480.3797299317</v>
          </cell>
        </row>
        <row r="159">
          <cell r="A159">
            <v>150</v>
          </cell>
          <cell r="B159">
            <v>0</v>
          </cell>
          <cell r="C159">
            <v>2293480.3797299317</v>
          </cell>
          <cell r="D159">
            <v>15289.869198199545</v>
          </cell>
          <cell r="E159">
            <v>18407.832312582519</v>
          </cell>
          <cell r="F159">
            <v>33697.701510782063</v>
          </cell>
          <cell r="G159">
            <v>2275072.5474173492</v>
          </cell>
        </row>
        <row r="160">
          <cell r="A160">
            <v>151</v>
          </cell>
          <cell r="B160">
            <v>0</v>
          </cell>
          <cell r="C160">
            <v>2275072.5474173492</v>
          </cell>
          <cell r="D160">
            <v>15167.15031611566</v>
          </cell>
          <cell r="E160">
            <v>18530.551194666405</v>
          </cell>
          <cell r="F160">
            <v>33697.701510782063</v>
          </cell>
          <cell r="G160">
            <v>2256541.9962226828</v>
          </cell>
        </row>
        <row r="161">
          <cell r="A161">
            <v>152</v>
          </cell>
          <cell r="B161">
            <v>0</v>
          </cell>
          <cell r="C161">
            <v>2256541.9962226828</v>
          </cell>
          <cell r="D161">
            <v>15043.613308151218</v>
          </cell>
          <cell r="E161">
            <v>18654.088202630846</v>
          </cell>
          <cell r="F161">
            <v>33697.701510782063</v>
          </cell>
          <cell r="G161">
            <v>2237887.9080200521</v>
          </cell>
        </row>
        <row r="162">
          <cell r="A162">
            <v>153</v>
          </cell>
          <cell r="B162">
            <v>0</v>
          </cell>
          <cell r="C162">
            <v>2237887.9080200521</v>
          </cell>
          <cell r="D162">
            <v>14919.25272013368</v>
          </cell>
          <cell r="E162">
            <v>18778.448790648385</v>
          </cell>
          <cell r="F162">
            <v>33697.701510782063</v>
          </cell>
          <cell r="G162">
            <v>2219109.4592294036</v>
          </cell>
        </row>
        <row r="163">
          <cell r="A163">
            <v>154</v>
          </cell>
          <cell r="B163">
            <v>0</v>
          </cell>
          <cell r="C163">
            <v>2219109.4592294036</v>
          </cell>
          <cell r="D163">
            <v>14794.063061529358</v>
          </cell>
          <cell r="E163">
            <v>18903.638449252707</v>
          </cell>
          <cell r="F163">
            <v>33697.701510782063</v>
          </cell>
          <cell r="G163">
            <v>2200205.8207801511</v>
          </cell>
        </row>
        <row r="164">
          <cell r="A164">
            <v>155</v>
          </cell>
          <cell r="B164">
            <v>0</v>
          </cell>
          <cell r="C164">
            <v>2200205.8207801511</v>
          </cell>
          <cell r="D164">
            <v>14668.038805201008</v>
          </cell>
          <cell r="E164">
            <v>19029.662705581053</v>
          </cell>
          <cell r="F164">
            <v>33697.701510782063</v>
          </cell>
          <cell r="G164">
            <v>2181176.1580745699</v>
          </cell>
        </row>
        <row r="165">
          <cell r="A165">
            <v>156</v>
          </cell>
          <cell r="B165">
            <v>0</v>
          </cell>
          <cell r="C165">
            <v>2181176.1580745699</v>
          </cell>
          <cell r="D165">
            <v>14541.174387163801</v>
          </cell>
          <cell r="E165">
            <v>19156.52712361826</v>
          </cell>
          <cell r="F165">
            <v>33697.701510782063</v>
          </cell>
          <cell r="G165">
            <v>2162019.6309509515</v>
          </cell>
        </row>
        <row r="166">
          <cell r="A166">
            <v>157</v>
          </cell>
          <cell r="B166">
            <v>0</v>
          </cell>
          <cell r="C166">
            <v>2162019.6309509515</v>
          </cell>
          <cell r="D166">
            <v>14413.464206339677</v>
          </cell>
          <cell r="E166">
            <v>19284.237304442388</v>
          </cell>
          <cell r="F166">
            <v>33697.701510782063</v>
          </cell>
          <cell r="G166">
            <v>2142735.3936465089</v>
          </cell>
        </row>
        <row r="167">
          <cell r="A167">
            <v>158</v>
          </cell>
          <cell r="B167">
            <v>0</v>
          </cell>
          <cell r="C167">
            <v>2142735.3936465089</v>
          </cell>
          <cell r="D167">
            <v>14284.90262431006</v>
          </cell>
          <cell r="E167">
            <v>19412.798886472003</v>
          </cell>
          <cell r="F167">
            <v>33697.701510782063</v>
          </cell>
          <cell r="G167">
            <v>2123322.594760037</v>
          </cell>
        </row>
        <row r="168">
          <cell r="A168">
            <v>159</v>
          </cell>
          <cell r="B168">
            <v>0</v>
          </cell>
          <cell r="C168">
            <v>2123322.594760037</v>
          </cell>
          <cell r="D168">
            <v>14155.483965066915</v>
          </cell>
          <cell r="E168">
            <v>19542.217545715146</v>
          </cell>
          <cell r="F168">
            <v>33697.701510782063</v>
          </cell>
          <cell r="G168">
            <v>2103780.3772143219</v>
          </cell>
        </row>
        <row r="169">
          <cell r="A169">
            <v>160</v>
          </cell>
          <cell r="B169">
            <v>0</v>
          </cell>
          <cell r="C169">
            <v>2103780.3772143219</v>
          </cell>
          <cell r="D169">
            <v>14025.202514762146</v>
          </cell>
          <cell r="E169">
            <v>19672.498996019916</v>
          </cell>
          <cell r="F169">
            <v>33697.701510782063</v>
          </cell>
          <cell r="G169">
            <v>2084107.878218302</v>
          </cell>
        </row>
        <row r="170">
          <cell r="A170">
            <v>161</v>
          </cell>
          <cell r="B170">
            <v>0</v>
          </cell>
          <cell r="C170">
            <v>2084107.878218302</v>
          </cell>
          <cell r="D170">
            <v>13894.052521455347</v>
          </cell>
          <cell r="E170">
            <v>19803.648989326713</v>
          </cell>
          <cell r="F170">
            <v>33697.701510782063</v>
          </cell>
          <cell r="G170">
            <v>2064304.2292289753</v>
          </cell>
        </row>
        <row r="171">
          <cell r="A171">
            <v>162</v>
          </cell>
          <cell r="B171">
            <v>0</v>
          </cell>
          <cell r="C171">
            <v>2064304.2292289753</v>
          </cell>
          <cell r="D171">
            <v>13762.028194859835</v>
          </cell>
          <cell r="E171">
            <v>19935.673315922228</v>
          </cell>
          <cell r="F171">
            <v>33697.701510782063</v>
          </cell>
          <cell r="G171">
            <v>2044368.555913053</v>
          </cell>
        </row>
        <row r="172">
          <cell r="A172">
            <v>163</v>
          </cell>
          <cell r="B172">
            <v>0</v>
          </cell>
          <cell r="C172">
            <v>2044368.555913053</v>
          </cell>
          <cell r="D172">
            <v>13629.123706087021</v>
          </cell>
          <cell r="E172">
            <v>20068.577804695044</v>
          </cell>
          <cell r="F172">
            <v>33697.701510782063</v>
          </cell>
          <cell r="G172">
            <v>2024299.9781083579</v>
          </cell>
        </row>
        <row r="173">
          <cell r="A173">
            <v>164</v>
          </cell>
          <cell r="B173">
            <v>0</v>
          </cell>
          <cell r="C173">
            <v>2024299.9781083579</v>
          </cell>
          <cell r="D173">
            <v>13495.333187389051</v>
          </cell>
          <cell r="E173">
            <v>20202.368323393013</v>
          </cell>
          <cell r="F173">
            <v>33697.701510782063</v>
          </cell>
          <cell r="G173">
            <v>2004097.6097849649</v>
          </cell>
        </row>
        <row r="174">
          <cell r="A174">
            <v>165</v>
          </cell>
          <cell r="B174">
            <v>0</v>
          </cell>
          <cell r="C174">
            <v>2004097.6097849649</v>
          </cell>
          <cell r="D174">
            <v>13360.650731899766</v>
          </cell>
          <cell r="E174">
            <v>20337.050778882294</v>
          </cell>
          <cell r="F174">
            <v>33697.701510782063</v>
          </cell>
          <cell r="G174">
            <v>1983760.5590060826</v>
          </cell>
        </row>
        <row r="175">
          <cell r="A175">
            <v>166</v>
          </cell>
          <cell r="B175">
            <v>0</v>
          </cell>
          <cell r="C175">
            <v>1983760.5590060826</v>
          </cell>
          <cell r="D175">
            <v>13225.070393373884</v>
          </cell>
          <cell r="E175">
            <v>20472.631117408178</v>
          </cell>
          <cell r="F175">
            <v>33697.701510782063</v>
          </cell>
          <cell r="G175">
            <v>1963287.9278886744</v>
          </cell>
        </row>
        <row r="176">
          <cell r="A176">
            <v>167</v>
          </cell>
          <cell r="B176">
            <v>0</v>
          </cell>
          <cell r="C176">
            <v>1963287.9278886744</v>
          </cell>
          <cell r="D176">
            <v>13088.586185924496</v>
          </cell>
          <cell r="E176">
            <v>20609.115324857565</v>
          </cell>
          <cell r="F176">
            <v>33697.701510782063</v>
          </cell>
          <cell r="G176">
            <v>1942678.8125638168</v>
          </cell>
        </row>
        <row r="177">
          <cell r="A177">
            <v>168</v>
          </cell>
          <cell r="B177">
            <v>0</v>
          </cell>
          <cell r="C177">
            <v>1942678.8125638168</v>
          </cell>
          <cell r="D177">
            <v>12951.19208375878</v>
          </cell>
          <cell r="E177">
            <v>20746.50942702328</v>
          </cell>
          <cell r="F177">
            <v>33697.701510782063</v>
          </cell>
          <cell r="G177">
            <v>1921932.3031367934</v>
          </cell>
        </row>
        <row r="178">
          <cell r="A178">
            <v>169</v>
          </cell>
          <cell r="B178">
            <v>0</v>
          </cell>
          <cell r="C178">
            <v>1921932.3031367934</v>
          </cell>
          <cell r="D178">
            <v>12812.882020911957</v>
          </cell>
          <cell r="E178">
            <v>20884.819489870104</v>
          </cell>
          <cell r="F178">
            <v>33697.701510782063</v>
          </cell>
          <cell r="G178">
            <v>1901047.4836469232</v>
          </cell>
        </row>
        <row r="179">
          <cell r="A179">
            <v>170</v>
          </cell>
          <cell r="B179">
            <v>0</v>
          </cell>
          <cell r="C179">
            <v>1901047.4836469232</v>
          </cell>
          <cell r="D179">
            <v>12673.649890979488</v>
          </cell>
          <cell r="E179">
            <v>21024.051619802573</v>
          </cell>
          <cell r="F179">
            <v>33697.701510782063</v>
          </cell>
          <cell r="G179">
            <v>1880023.4320271206</v>
          </cell>
        </row>
        <row r="180">
          <cell r="A180">
            <v>171</v>
          </cell>
          <cell r="B180">
            <v>0</v>
          </cell>
          <cell r="C180">
            <v>1880023.4320271206</v>
          </cell>
          <cell r="D180">
            <v>12533.489546847472</v>
          </cell>
          <cell r="E180">
            <v>21164.211963934591</v>
          </cell>
          <cell r="F180">
            <v>33697.701510782063</v>
          </cell>
          <cell r="G180">
            <v>1858859.220063186</v>
          </cell>
        </row>
        <row r="181">
          <cell r="A181">
            <v>172</v>
          </cell>
          <cell r="B181">
            <v>0</v>
          </cell>
          <cell r="C181">
            <v>1858859.220063186</v>
          </cell>
          <cell r="D181">
            <v>12392.394800421242</v>
          </cell>
          <cell r="E181">
            <v>21305.306710360819</v>
          </cell>
          <cell r="F181">
            <v>33697.701510782063</v>
          </cell>
          <cell r="G181">
            <v>1837553.9133528252</v>
          </cell>
        </row>
        <row r="182">
          <cell r="A182">
            <v>173</v>
          </cell>
          <cell r="B182">
            <v>0</v>
          </cell>
          <cell r="C182">
            <v>1837553.9133528252</v>
          </cell>
          <cell r="D182">
            <v>12250.359422352167</v>
          </cell>
          <cell r="E182">
            <v>21447.342088429898</v>
          </cell>
          <cell r="F182">
            <v>33697.701510782063</v>
          </cell>
          <cell r="G182">
            <v>1816106.5712643953</v>
          </cell>
        </row>
        <row r="183">
          <cell r="A183">
            <v>174</v>
          </cell>
          <cell r="B183">
            <v>0</v>
          </cell>
          <cell r="C183">
            <v>1816106.5712643953</v>
          </cell>
          <cell r="D183">
            <v>12107.377141762636</v>
          </cell>
          <cell r="E183">
            <v>21590.324369019429</v>
          </cell>
          <cell r="F183">
            <v>33697.701510782063</v>
          </cell>
          <cell r="G183">
            <v>1794516.2468953759</v>
          </cell>
        </row>
        <row r="184">
          <cell r="A184">
            <v>175</v>
          </cell>
          <cell r="B184">
            <v>0</v>
          </cell>
          <cell r="C184">
            <v>1794516.2468953759</v>
          </cell>
          <cell r="D184">
            <v>11963.441645969173</v>
          </cell>
          <cell r="E184">
            <v>21734.259864812891</v>
          </cell>
          <cell r="F184">
            <v>33697.701510782063</v>
          </cell>
          <cell r="G184">
            <v>1772781.9870305629</v>
          </cell>
        </row>
        <row r="185">
          <cell r="A185">
            <v>176</v>
          </cell>
          <cell r="B185">
            <v>0</v>
          </cell>
          <cell r="C185">
            <v>1772781.9870305629</v>
          </cell>
          <cell r="D185">
            <v>11818.546580203752</v>
          </cell>
          <cell r="E185">
            <v>21879.154930578312</v>
          </cell>
          <cell r="F185">
            <v>33697.701510782063</v>
          </cell>
          <cell r="G185">
            <v>1750902.8320999846</v>
          </cell>
        </row>
        <row r="186">
          <cell r="A186">
            <v>177</v>
          </cell>
          <cell r="B186">
            <v>0</v>
          </cell>
          <cell r="C186">
            <v>1750902.8320999846</v>
          </cell>
          <cell r="D186">
            <v>11672.685547333231</v>
          </cell>
          <cell r="E186">
            <v>22025.01596344883</v>
          </cell>
          <cell r="F186">
            <v>33697.701510782063</v>
          </cell>
          <cell r="G186">
            <v>1728877.8161365357</v>
          </cell>
        </row>
        <row r="187">
          <cell r="A187">
            <v>178</v>
          </cell>
          <cell r="B187">
            <v>0</v>
          </cell>
          <cell r="C187">
            <v>1728877.8161365357</v>
          </cell>
          <cell r="D187">
            <v>11525.852107576904</v>
          </cell>
          <cell r="E187">
            <v>22171.84940320516</v>
          </cell>
          <cell r="F187">
            <v>33697.701510782063</v>
          </cell>
          <cell r="G187">
            <v>1706705.9667333306</v>
          </cell>
        </row>
        <row r="188">
          <cell r="A188">
            <v>179</v>
          </cell>
          <cell r="B188">
            <v>0</v>
          </cell>
          <cell r="C188">
            <v>1706705.9667333306</v>
          </cell>
          <cell r="D188">
            <v>11378.039778222204</v>
          </cell>
          <cell r="E188">
            <v>22319.661732559856</v>
          </cell>
          <cell r="F188">
            <v>33697.701510782063</v>
          </cell>
          <cell r="G188">
            <v>1684386.3050007708</v>
          </cell>
        </row>
        <row r="189">
          <cell r="A189">
            <v>180</v>
          </cell>
          <cell r="B189">
            <v>0</v>
          </cell>
          <cell r="C189">
            <v>1684386.3050007708</v>
          </cell>
          <cell r="D189">
            <v>11229.242033338473</v>
          </cell>
          <cell r="E189">
            <v>22468.45947744359</v>
          </cell>
          <cell r="F189">
            <v>33697.701510782063</v>
          </cell>
          <cell r="G189">
            <v>1661917.8455233274</v>
          </cell>
        </row>
        <row r="190">
          <cell r="A190">
            <v>181</v>
          </cell>
          <cell r="B190">
            <v>0</v>
          </cell>
          <cell r="C190">
            <v>1661917.8455233274</v>
          </cell>
          <cell r="D190">
            <v>11079.45230348885</v>
          </cell>
          <cell r="E190">
            <v>22618.249207293215</v>
          </cell>
          <cell r="F190">
            <v>33697.701510782063</v>
          </cell>
          <cell r="G190">
            <v>1639299.5963160342</v>
          </cell>
        </row>
        <row r="191">
          <cell r="A191">
            <v>182</v>
          </cell>
          <cell r="B191">
            <v>0</v>
          </cell>
          <cell r="C191">
            <v>1639299.5963160342</v>
          </cell>
          <cell r="D191">
            <v>10928.663975440228</v>
          </cell>
          <cell r="E191">
            <v>22769.037535341835</v>
          </cell>
          <cell r="F191">
            <v>33697.701510782063</v>
          </cell>
          <cell r="G191">
            <v>1616530.5587806923</v>
          </cell>
        </row>
        <row r="192">
          <cell r="A192">
            <v>183</v>
          </cell>
          <cell r="B192">
            <v>0</v>
          </cell>
          <cell r="C192">
            <v>1616530.5587806923</v>
          </cell>
          <cell r="D192">
            <v>10776.870391871282</v>
          </cell>
          <cell r="E192">
            <v>22920.831118910781</v>
          </cell>
          <cell r="F192">
            <v>33697.701510782063</v>
          </cell>
          <cell r="G192">
            <v>1593609.7276617815</v>
          </cell>
        </row>
        <row r="193">
          <cell r="A193">
            <v>184</v>
          </cell>
          <cell r="B193">
            <v>0</v>
          </cell>
          <cell r="C193">
            <v>1593609.7276617815</v>
          </cell>
          <cell r="D193">
            <v>10624.064851078543</v>
          </cell>
          <cell r="E193">
            <v>23073.636659703519</v>
          </cell>
          <cell r="F193">
            <v>33697.701510782063</v>
          </cell>
          <cell r="G193">
            <v>1570536.091002078</v>
          </cell>
        </row>
        <row r="194">
          <cell r="A194">
            <v>185</v>
          </cell>
          <cell r="B194">
            <v>0</v>
          </cell>
          <cell r="C194">
            <v>1570536.091002078</v>
          </cell>
          <cell r="D194">
            <v>10470.240606680522</v>
          </cell>
          <cell r="E194">
            <v>23227.460904101543</v>
          </cell>
          <cell r="F194">
            <v>33697.701510782063</v>
          </cell>
          <cell r="G194">
            <v>1547308.6300979764</v>
          </cell>
        </row>
        <row r="195">
          <cell r="A195">
            <v>186</v>
          </cell>
          <cell r="B195">
            <v>0</v>
          </cell>
          <cell r="C195">
            <v>1547308.6300979764</v>
          </cell>
          <cell r="D195">
            <v>10315.390867319844</v>
          </cell>
          <cell r="E195">
            <v>23382.310643462217</v>
          </cell>
          <cell r="F195">
            <v>33697.701510782063</v>
          </cell>
          <cell r="G195">
            <v>1523926.3194545142</v>
          </cell>
        </row>
        <row r="196">
          <cell r="A196">
            <v>187</v>
          </cell>
          <cell r="B196">
            <v>0</v>
          </cell>
          <cell r="C196">
            <v>1523926.3194545142</v>
          </cell>
          <cell r="D196">
            <v>10159.508796363429</v>
          </cell>
          <cell r="E196">
            <v>23538.192714418634</v>
          </cell>
          <cell r="F196">
            <v>33697.701510782063</v>
          </cell>
          <cell r="G196">
            <v>1500388.1267400957</v>
          </cell>
        </row>
        <row r="197">
          <cell r="A197">
            <v>188</v>
          </cell>
          <cell r="B197">
            <v>0</v>
          </cell>
          <cell r="C197">
            <v>1500388.1267400957</v>
          </cell>
          <cell r="D197">
            <v>10002.587511600637</v>
          </cell>
          <cell r="E197">
            <v>23695.113999181427</v>
          </cell>
          <cell r="F197">
            <v>33697.701510782063</v>
          </cell>
          <cell r="G197">
            <v>1476693.0127409142</v>
          </cell>
        </row>
        <row r="198">
          <cell r="A198">
            <v>189</v>
          </cell>
          <cell r="B198">
            <v>0</v>
          </cell>
          <cell r="C198">
            <v>1476693.0127409142</v>
          </cell>
          <cell r="D198">
            <v>9844.6200849394281</v>
          </cell>
          <cell r="E198">
            <v>23853.081425842633</v>
          </cell>
          <cell r="F198">
            <v>33697.701510782063</v>
          </cell>
          <cell r="G198">
            <v>1452839.9313150716</v>
          </cell>
        </row>
        <row r="199">
          <cell r="A199">
            <v>190</v>
          </cell>
          <cell r="B199">
            <v>0</v>
          </cell>
          <cell r="C199">
            <v>1452839.9313150716</v>
          </cell>
          <cell r="D199">
            <v>9685.5995421004773</v>
          </cell>
          <cell r="E199">
            <v>24012.101968681585</v>
          </cell>
          <cell r="F199">
            <v>33697.701510782063</v>
          </cell>
          <cell r="G199">
            <v>1428827.82934639</v>
          </cell>
        </row>
        <row r="200">
          <cell r="A200">
            <v>191</v>
          </cell>
          <cell r="B200">
            <v>0</v>
          </cell>
          <cell r="C200">
            <v>1428827.82934639</v>
          </cell>
          <cell r="D200">
            <v>9525.5188623092672</v>
          </cell>
          <cell r="E200">
            <v>24172.182648472794</v>
          </cell>
          <cell r="F200">
            <v>33697.701510782063</v>
          </cell>
          <cell r="G200">
            <v>1404655.6466979173</v>
          </cell>
        </row>
        <row r="201">
          <cell r="A201">
            <v>192</v>
          </cell>
          <cell r="B201">
            <v>0</v>
          </cell>
          <cell r="C201">
            <v>1404655.6466979173</v>
          </cell>
          <cell r="D201">
            <v>9364.3709779861147</v>
          </cell>
          <cell r="E201">
            <v>24333.330532795946</v>
          </cell>
          <cell r="F201">
            <v>33697.701510782063</v>
          </cell>
          <cell r="G201">
            <v>1380322.3161651213</v>
          </cell>
        </row>
        <row r="202">
          <cell r="A202">
            <v>193</v>
          </cell>
          <cell r="B202">
            <v>0</v>
          </cell>
          <cell r="C202">
            <v>1380322.3161651213</v>
          </cell>
          <cell r="D202">
            <v>9202.1487744341412</v>
          </cell>
          <cell r="E202">
            <v>24495.55273634792</v>
          </cell>
          <cell r="F202">
            <v>33697.701510782063</v>
          </cell>
          <cell r="G202">
            <v>1355826.7634287733</v>
          </cell>
        </row>
        <row r="203">
          <cell r="A203">
            <v>194</v>
          </cell>
          <cell r="B203">
            <v>0</v>
          </cell>
          <cell r="C203">
            <v>1355826.7634287733</v>
          </cell>
          <cell r="D203">
            <v>9038.8450895251553</v>
          </cell>
          <cell r="E203">
            <v>24658.856421256907</v>
          </cell>
          <cell r="F203">
            <v>33697.701510782063</v>
          </cell>
          <cell r="G203">
            <v>1331167.9070075164</v>
          </cell>
        </row>
        <row r="204">
          <cell r="A204">
            <v>195</v>
          </cell>
          <cell r="B204">
            <v>0</v>
          </cell>
          <cell r="C204">
            <v>1331167.9070075164</v>
          </cell>
          <cell r="D204">
            <v>8874.4527133834436</v>
          </cell>
          <cell r="E204">
            <v>24823.248797398621</v>
          </cell>
          <cell r="F204">
            <v>33697.701510782063</v>
          </cell>
          <cell r="G204">
            <v>1306344.6582101178</v>
          </cell>
        </row>
        <row r="205">
          <cell r="A205">
            <v>196</v>
          </cell>
          <cell r="B205">
            <v>0</v>
          </cell>
          <cell r="C205">
            <v>1306344.6582101178</v>
          </cell>
          <cell r="D205">
            <v>8708.9643880674521</v>
          </cell>
          <cell r="E205">
            <v>24988.73712271461</v>
          </cell>
          <cell r="F205">
            <v>33697.701510782063</v>
          </cell>
          <cell r="G205">
            <v>1281355.9210874033</v>
          </cell>
        </row>
        <row r="206">
          <cell r="A206">
            <v>197</v>
          </cell>
          <cell r="B206">
            <v>0</v>
          </cell>
          <cell r="C206">
            <v>1281355.9210874033</v>
          </cell>
          <cell r="D206">
            <v>8542.3728072493559</v>
          </cell>
          <cell r="E206">
            <v>25155.328703532708</v>
          </cell>
          <cell r="F206">
            <v>33697.701510782063</v>
          </cell>
          <cell r="G206">
            <v>1256200.5923838706</v>
          </cell>
        </row>
        <row r="207">
          <cell r="A207">
            <v>198</v>
          </cell>
          <cell r="B207">
            <v>0</v>
          </cell>
          <cell r="C207">
            <v>1256200.5923838706</v>
          </cell>
          <cell r="D207">
            <v>8374.6706158924699</v>
          </cell>
          <cell r="E207">
            <v>25323.030894889591</v>
          </cell>
          <cell r="F207">
            <v>33697.701510782063</v>
          </cell>
          <cell r="G207">
            <v>1230877.5614889811</v>
          </cell>
        </row>
        <row r="208">
          <cell r="A208">
            <v>199</v>
          </cell>
          <cell r="B208">
            <v>0</v>
          </cell>
          <cell r="C208">
            <v>1230877.5614889811</v>
          </cell>
          <cell r="D208">
            <v>8205.850409926541</v>
          </cell>
          <cell r="E208">
            <v>25491.851100855522</v>
          </cell>
          <cell r="F208">
            <v>33697.701510782063</v>
          </cell>
          <cell r="G208">
            <v>1205385.7103881256</v>
          </cell>
        </row>
        <row r="209">
          <cell r="A209">
            <v>200</v>
          </cell>
          <cell r="B209">
            <v>0</v>
          </cell>
          <cell r="C209">
            <v>1205385.7103881256</v>
          </cell>
          <cell r="D209">
            <v>8035.904735920838</v>
          </cell>
          <cell r="E209">
            <v>25661.796774861225</v>
          </cell>
          <cell r="F209">
            <v>33697.701510782063</v>
          </cell>
          <cell r="G209">
            <v>1179723.9136132644</v>
          </cell>
        </row>
        <row r="210">
          <cell r="A210">
            <v>201</v>
          </cell>
          <cell r="B210">
            <v>0</v>
          </cell>
          <cell r="C210">
            <v>1179723.9136132644</v>
          </cell>
          <cell r="D210">
            <v>7864.8260907550966</v>
          </cell>
          <cell r="E210">
            <v>25832.875420026965</v>
          </cell>
          <cell r="F210">
            <v>33697.701510782063</v>
          </cell>
          <cell r="G210">
            <v>1153891.0381932375</v>
          </cell>
        </row>
        <row r="211">
          <cell r="A211">
            <v>202</v>
          </cell>
          <cell r="B211">
            <v>0</v>
          </cell>
          <cell r="C211">
            <v>1153891.0381932375</v>
          </cell>
          <cell r="D211">
            <v>7692.6069212882503</v>
          </cell>
          <cell r="E211">
            <v>26005.094589493812</v>
          </cell>
          <cell r="F211">
            <v>33697.701510782063</v>
          </cell>
          <cell r="G211">
            <v>1127885.9436037438</v>
          </cell>
        </row>
        <row r="212">
          <cell r="A212">
            <v>203</v>
          </cell>
          <cell r="B212">
            <v>0</v>
          </cell>
          <cell r="C212">
            <v>1127885.9436037438</v>
          </cell>
          <cell r="D212">
            <v>7519.2396240249591</v>
          </cell>
          <cell r="E212">
            <v>26178.461886757104</v>
          </cell>
          <cell r="F212">
            <v>33697.701510782063</v>
          </cell>
          <cell r="G212">
            <v>1101707.4817169867</v>
          </cell>
        </row>
        <row r="213">
          <cell r="A213">
            <v>204</v>
          </cell>
          <cell r="B213">
            <v>0</v>
          </cell>
          <cell r="C213">
            <v>1101707.4817169867</v>
          </cell>
          <cell r="D213">
            <v>7344.7165447799116</v>
          </cell>
          <cell r="E213">
            <v>26352.98496600215</v>
          </cell>
          <cell r="F213">
            <v>33697.701510782063</v>
          </cell>
          <cell r="G213">
            <v>1075354.4967509846</v>
          </cell>
        </row>
        <row r="214">
          <cell r="A214">
            <v>205</v>
          </cell>
          <cell r="B214">
            <v>0</v>
          </cell>
          <cell r="C214">
            <v>1075354.4967509846</v>
          </cell>
          <cell r="D214">
            <v>7169.0299783398978</v>
          </cell>
          <cell r="E214">
            <v>26528.671532442164</v>
          </cell>
          <cell r="F214">
            <v>33697.701510782063</v>
          </cell>
          <cell r="G214">
            <v>1048825.8252185425</v>
          </cell>
        </row>
        <row r="215">
          <cell r="A215">
            <v>206</v>
          </cell>
          <cell r="B215">
            <v>0</v>
          </cell>
          <cell r="C215">
            <v>1048825.8252185425</v>
          </cell>
          <cell r="D215">
            <v>6992.1721681236168</v>
          </cell>
          <cell r="E215">
            <v>26705.529342658447</v>
          </cell>
          <cell r="F215">
            <v>33697.701510782063</v>
          </cell>
          <cell r="G215">
            <v>1022120.295875884</v>
          </cell>
        </row>
        <row r="216">
          <cell r="A216">
            <v>207</v>
          </cell>
          <cell r="B216">
            <v>0</v>
          </cell>
          <cell r="C216">
            <v>1022120.295875884</v>
          </cell>
          <cell r="D216">
            <v>6814.1353058392269</v>
          </cell>
          <cell r="E216">
            <v>26883.566204942836</v>
          </cell>
          <cell r="F216">
            <v>33697.701510782063</v>
          </cell>
          <cell r="G216">
            <v>995236.72967094113</v>
          </cell>
        </row>
        <row r="217">
          <cell r="A217">
            <v>208</v>
          </cell>
          <cell r="B217">
            <v>0</v>
          </cell>
          <cell r="C217">
            <v>995236.72967094113</v>
          </cell>
          <cell r="D217">
            <v>6634.9115311396081</v>
          </cell>
          <cell r="E217">
            <v>27062.789979642454</v>
          </cell>
          <cell r="F217">
            <v>33697.701510782063</v>
          </cell>
          <cell r="G217">
            <v>968173.93969129864</v>
          </cell>
        </row>
        <row r="218">
          <cell r="A218">
            <v>209</v>
          </cell>
          <cell r="B218">
            <v>0</v>
          </cell>
          <cell r="C218">
            <v>968173.93969129864</v>
          </cell>
          <cell r="D218">
            <v>6454.4929312753238</v>
          </cell>
          <cell r="E218">
            <v>27243.20857950674</v>
          </cell>
          <cell r="F218">
            <v>33697.701510782063</v>
          </cell>
          <cell r="G218">
            <v>940930.73111179192</v>
          </cell>
        </row>
        <row r="219">
          <cell r="A219">
            <v>210</v>
          </cell>
          <cell r="B219">
            <v>0</v>
          </cell>
          <cell r="C219">
            <v>940930.73111179192</v>
          </cell>
          <cell r="D219">
            <v>6272.8715407452801</v>
          </cell>
          <cell r="E219">
            <v>27424.829970036782</v>
          </cell>
          <cell r="F219">
            <v>33697.701510782063</v>
          </cell>
          <cell r="G219">
            <v>913505.90114175517</v>
          </cell>
        </row>
        <row r="220">
          <cell r="A220">
            <v>211</v>
          </cell>
          <cell r="B220">
            <v>0</v>
          </cell>
          <cell r="C220">
            <v>913505.90114175517</v>
          </cell>
          <cell r="D220">
            <v>6090.0393409450344</v>
          </cell>
          <cell r="E220">
            <v>27607.662169837029</v>
          </cell>
          <cell r="F220">
            <v>33697.701510782063</v>
          </cell>
          <cell r="G220">
            <v>885898.23897191812</v>
          </cell>
        </row>
        <row r="221">
          <cell r="A221">
            <v>212</v>
          </cell>
          <cell r="B221">
            <v>0</v>
          </cell>
          <cell r="C221">
            <v>885898.23897191812</v>
          </cell>
          <cell r="D221">
            <v>5905.9882598127879</v>
          </cell>
          <cell r="E221">
            <v>27791.713250969275</v>
          </cell>
          <cell r="F221">
            <v>33697.701510782063</v>
          </cell>
          <cell r="G221">
            <v>858106.52572094882</v>
          </cell>
        </row>
        <row r="222">
          <cell r="A222">
            <v>213</v>
          </cell>
          <cell r="B222">
            <v>0</v>
          </cell>
          <cell r="C222">
            <v>858106.52572094882</v>
          </cell>
          <cell r="D222">
            <v>5720.7101714729915</v>
          </cell>
          <cell r="E222">
            <v>27976.991339309072</v>
          </cell>
          <cell r="F222">
            <v>33697.701510782063</v>
          </cell>
          <cell r="G222">
            <v>830129.53438163979</v>
          </cell>
        </row>
        <row r="223">
          <cell r="A223">
            <v>214</v>
          </cell>
          <cell r="B223">
            <v>0</v>
          </cell>
          <cell r="C223">
            <v>830129.53438163979</v>
          </cell>
          <cell r="D223">
            <v>5534.1968958775988</v>
          </cell>
          <cell r="E223">
            <v>28163.504614904465</v>
          </cell>
          <cell r="F223">
            <v>33697.701510782063</v>
          </cell>
          <cell r="G223">
            <v>801966.02976673539</v>
          </cell>
        </row>
        <row r="224">
          <cell r="A224">
            <v>215</v>
          </cell>
          <cell r="B224">
            <v>0</v>
          </cell>
          <cell r="C224">
            <v>801966.02976673539</v>
          </cell>
          <cell r="D224">
            <v>5346.4401984449023</v>
          </cell>
          <cell r="E224">
            <v>28351.261312337159</v>
          </cell>
          <cell r="F224">
            <v>33697.701510782063</v>
          </cell>
          <cell r="G224">
            <v>773614.76845439826</v>
          </cell>
        </row>
        <row r="225">
          <cell r="A225">
            <v>216</v>
          </cell>
          <cell r="B225">
            <v>0</v>
          </cell>
          <cell r="C225">
            <v>773614.76845439826</v>
          </cell>
          <cell r="D225">
            <v>5157.4317896959883</v>
          </cell>
          <cell r="E225">
            <v>28540.269721086075</v>
          </cell>
          <cell r="F225">
            <v>33697.701510782063</v>
          </cell>
          <cell r="G225">
            <v>745074.49873331224</v>
          </cell>
        </row>
        <row r="226">
          <cell r="A226">
            <v>217</v>
          </cell>
          <cell r="B226">
            <v>0</v>
          </cell>
          <cell r="C226">
            <v>745074.49873331224</v>
          </cell>
          <cell r="D226">
            <v>4967.1633248887483</v>
          </cell>
          <cell r="E226">
            <v>28730.538185893314</v>
          </cell>
          <cell r="F226">
            <v>33697.701510782063</v>
          </cell>
          <cell r="G226">
            <v>716343.96054741892</v>
          </cell>
        </row>
        <row r="227">
          <cell r="A227">
            <v>218</v>
          </cell>
          <cell r="B227">
            <v>0</v>
          </cell>
          <cell r="C227">
            <v>716343.96054741892</v>
          </cell>
          <cell r="D227">
            <v>4775.6264036494595</v>
          </cell>
          <cell r="E227">
            <v>28922.075107132601</v>
          </cell>
          <cell r="F227">
            <v>33697.701510782063</v>
          </cell>
          <cell r="G227">
            <v>687421.88544028637</v>
          </cell>
        </row>
        <row r="228">
          <cell r="A228">
            <v>219</v>
          </cell>
          <cell r="B228">
            <v>0</v>
          </cell>
          <cell r="C228">
            <v>687421.88544028637</v>
          </cell>
          <cell r="D228">
            <v>4582.8125696019097</v>
          </cell>
          <cell r="E228">
            <v>29114.888941180154</v>
          </cell>
          <cell r="F228">
            <v>33697.701510782063</v>
          </cell>
          <cell r="G228">
            <v>658306.99649910617</v>
          </cell>
        </row>
        <row r="229">
          <cell r="A229">
            <v>220</v>
          </cell>
          <cell r="B229">
            <v>0</v>
          </cell>
          <cell r="C229">
            <v>658306.99649910617</v>
          </cell>
          <cell r="D229">
            <v>4388.7133099940411</v>
          </cell>
          <cell r="E229">
            <v>29308.988200788022</v>
          </cell>
          <cell r="F229">
            <v>33697.701510782063</v>
          </cell>
          <cell r="G229">
            <v>628998.00829831813</v>
          </cell>
        </row>
        <row r="230">
          <cell r="A230">
            <v>221</v>
          </cell>
          <cell r="B230">
            <v>0</v>
          </cell>
          <cell r="C230">
            <v>628998.00829831813</v>
          </cell>
          <cell r="D230">
            <v>4193.3200553221204</v>
          </cell>
          <cell r="E230">
            <v>29504.381455459941</v>
          </cell>
          <cell r="F230">
            <v>33697.701510782063</v>
          </cell>
          <cell r="G230">
            <v>599493.62684285815</v>
          </cell>
        </row>
        <row r="231">
          <cell r="A231">
            <v>222</v>
          </cell>
          <cell r="B231">
            <v>0</v>
          </cell>
          <cell r="C231">
            <v>599493.62684285815</v>
          </cell>
          <cell r="D231">
            <v>3996.6241789523879</v>
          </cell>
          <cell r="E231">
            <v>29701.077331829674</v>
          </cell>
          <cell r="F231">
            <v>33697.701510782063</v>
          </cell>
          <cell r="G231">
            <v>569792.54951102845</v>
          </cell>
        </row>
        <row r="232">
          <cell r="A232">
            <v>223</v>
          </cell>
          <cell r="B232">
            <v>0</v>
          </cell>
          <cell r="C232">
            <v>569792.54951102845</v>
          </cell>
          <cell r="D232">
            <v>3798.6169967401897</v>
          </cell>
          <cell r="E232">
            <v>29899.084514041871</v>
          </cell>
          <cell r="F232">
            <v>33697.701510782063</v>
          </cell>
          <cell r="G232">
            <v>539893.46499698656</v>
          </cell>
        </row>
        <row r="233">
          <cell r="A233">
            <v>224</v>
          </cell>
          <cell r="B233">
            <v>0</v>
          </cell>
          <cell r="C233">
            <v>539893.46499698656</v>
          </cell>
          <cell r="D233">
            <v>3599.2897666465774</v>
          </cell>
          <cell r="E233">
            <v>30098.411744135487</v>
          </cell>
          <cell r="F233">
            <v>33697.701510782063</v>
          </cell>
          <cell r="G233">
            <v>509795.05325285107</v>
          </cell>
        </row>
        <row r="234">
          <cell r="A234">
            <v>225</v>
          </cell>
          <cell r="B234">
            <v>0</v>
          </cell>
          <cell r="C234">
            <v>509795.05325285107</v>
          </cell>
          <cell r="D234">
            <v>3398.6336883523404</v>
          </cell>
          <cell r="E234">
            <v>30299.067822429723</v>
          </cell>
          <cell r="F234">
            <v>33697.701510782063</v>
          </cell>
          <cell r="G234">
            <v>479495.98543042137</v>
          </cell>
        </row>
        <row r="235">
          <cell r="A235">
            <v>226</v>
          </cell>
          <cell r="B235">
            <v>0</v>
          </cell>
          <cell r="C235">
            <v>479495.98543042137</v>
          </cell>
          <cell r="D235">
            <v>3196.6399028694759</v>
          </cell>
          <cell r="E235">
            <v>30501.061607912587</v>
          </cell>
          <cell r="F235">
            <v>33697.701510782063</v>
          </cell>
          <cell r="G235">
            <v>448994.92382250878</v>
          </cell>
        </row>
        <row r="236">
          <cell r="A236">
            <v>227</v>
          </cell>
          <cell r="B236">
            <v>0</v>
          </cell>
          <cell r="C236">
            <v>448994.92382250878</v>
          </cell>
          <cell r="D236">
            <v>2993.299492150059</v>
          </cell>
          <cell r="E236">
            <v>30704.402018632005</v>
          </cell>
          <cell r="F236">
            <v>33697.701510782063</v>
          </cell>
          <cell r="G236">
            <v>418290.52180387679</v>
          </cell>
        </row>
        <row r="237">
          <cell r="A237">
            <v>228</v>
          </cell>
          <cell r="B237">
            <v>0</v>
          </cell>
          <cell r="C237">
            <v>418290.52180387679</v>
          </cell>
          <cell r="D237">
            <v>2788.603478692512</v>
          </cell>
          <cell r="E237">
            <v>30909.098032089551</v>
          </cell>
          <cell r="F237">
            <v>33697.701510782063</v>
          </cell>
          <cell r="G237">
            <v>387381.42377178726</v>
          </cell>
        </row>
        <row r="238">
          <cell r="A238">
            <v>229</v>
          </cell>
          <cell r="B238">
            <v>0</v>
          </cell>
          <cell r="C238">
            <v>387381.42377178726</v>
          </cell>
          <cell r="D238">
            <v>2582.5428251452486</v>
          </cell>
          <cell r="E238">
            <v>31115.158685636816</v>
          </cell>
          <cell r="F238">
            <v>33697.701510782063</v>
          </cell>
          <cell r="G238">
            <v>356266.26508615044</v>
          </cell>
        </row>
        <row r="239">
          <cell r="A239">
            <v>230</v>
          </cell>
          <cell r="B239">
            <v>0</v>
          </cell>
          <cell r="C239">
            <v>356266.26508615044</v>
          </cell>
          <cell r="D239">
            <v>2375.1084339076697</v>
          </cell>
          <cell r="E239">
            <v>31322.593076874393</v>
          </cell>
          <cell r="F239">
            <v>33697.701510782063</v>
          </cell>
          <cell r="G239">
            <v>324943.67200927605</v>
          </cell>
        </row>
        <row r="240">
          <cell r="A240">
            <v>231</v>
          </cell>
          <cell r="B240">
            <v>0</v>
          </cell>
          <cell r="C240">
            <v>324943.67200927605</v>
          </cell>
          <cell r="D240">
            <v>2166.2911467285071</v>
          </cell>
          <cell r="E240">
            <v>31531.410364053554</v>
          </cell>
          <cell r="F240">
            <v>33697.701510782063</v>
          </cell>
          <cell r="G240">
            <v>293412.26164522249</v>
          </cell>
        </row>
        <row r="241">
          <cell r="A241">
            <v>232</v>
          </cell>
          <cell r="B241">
            <v>0</v>
          </cell>
          <cell r="C241">
            <v>293412.26164522249</v>
          </cell>
          <cell r="D241">
            <v>1956.0817443014832</v>
          </cell>
          <cell r="E241">
            <v>31741.61976648058</v>
          </cell>
          <cell r="F241">
            <v>33697.701510782063</v>
          </cell>
          <cell r="G241">
            <v>261670.64187874191</v>
          </cell>
        </row>
        <row r="242">
          <cell r="A242">
            <v>233</v>
          </cell>
          <cell r="B242">
            <v>0</v>
          </cell>
          <cell r="C242">
            <v>261670.64187874191</v>
          </cell>
          <cell r="D242">
            <v>1744.4709458582795</v>
          </cell>
          <cell r="E242">
            <v>31953.230564923782</v>
          </cell>
          <cell r="F242">
            <v>33697.701510782063</v>
          </cell>
          <cell r="G242">
            <v>229717.41131381813</v>
          </cell>
        </row>
        <row r="243">
          <cell r="A243">
            <v>234</v>
          </cell>
          <cell r="B243">
            <v>0</v>
          </cell>
          <cell r="C243">
            <v>229717.41131381813</v>
          </cell>
          <cell r="D243">
            <v>1531.4494087587875</v>
          </cell>
          <cell r="E243">
            <v>32166.252102023274</v>
          </cell>
          <cell r="F243">
            <v>33697.701510782063</v>
          </cell>
          <cell r="G243">
            <v>197551.15921179485</v>
          </cell>
        </row>
        <row r="244">
          <cell r="A244">
            <v>235</v>
          </cell>
          <cell r="B244">
            <v>0</v>
          </cell>
          <cell r="C244">
            <v>197551.15921179485</v>
          </cell>
          <cell r="D244">
            <v>1317.0077280786325</v>
          </cell>
          <cell r="E244">
            <v>32380.693782703431</v>
          </cell>
          <cell r="F244">
            <v>33697.701510782063</v>
          </cell>
          <cell r="G244">
            <v>165170.46542909142</v>
          </cell>
        </row>
        <row r="245">
          <cell r="A245">
            <v>236</v>
          </cell>
          <cell r="B245">
            <v>0</v>
          </cell>
          <cell r="C245">
            <v>165170.46542909142</v>
          </cell>
          <cell r="D245">
            <v>1101.1364361939429</v>
          </cell>
          <cell r="E245">
            <v>32596.565074588121</v>
          </cell>
          <cell r="F245">
            <v>33697.701510782063</v>
          </cell>
          <cell r="G245">
            <v>132573.9003545033</v>
          </cell>
        </row>
        <row r="246">
          <cell r="A246">
            <v>237</v>
          </cell>
          <cell r="B246">
            <v>0</v>
          </cell>
          <cell r="C246">
            <v>132573.9003545033</v>
          </cell>
          <cell r="D246">
            <v>883.82600236335531</v>
          </cell>
          <cell r="E246">
            <v>32813.875508418707</v>
          </cell>
          <cell r="F246">
            <v>33697.701510782063</v>
          </cell>
          <cell r="G246">
            <v>99760.024846084591</v>
          </cell>
        </row>
        <row r="247">
          <cell r="A247">
            <v>238</v>
          </cell>
          <cell r="B247">
            <v>0</v>
          </cell>
          <cell r="C247">
            <v>99760.024846084591</v>
          </cell>
          <cell r="D247">
            <v>665.06683230723058</v>
          </cell>
          <cell r="E247">
            <v>33032.634678474831</v>
          </cell>
          <cell r="F247">
            <v>33697.701510782063</v>
          </cell>
          <cell r="G247">
            <v>66727.390167609759</v>
          </cell>
        </row>
        <row r="248">
          <cell r="A248">
            <v>239</v>
          </cell>
          <cell r="B248">
            <v>0</v>
          </cell>
          <cell r="C248">
            <v>66727.390167609759</v>
          </cell>
          <cell r="D248">
            <v>444.84926778406503</v>
          </cell>
          <cell r="E248">
            <v>33252.852242998</v>
          </cell>
          <cell r="F248">
            <v>33697.701510782063</v>
          </cell>
          <cell r="G248">
            <v>33474.537924611759</v>
          </cell>
        </row>
        <row r="249">
          <cell r="A249">
            <v>240</v>
          </cell>
          <cell r="B249">
            <v>0</v>
          </cell>
          <cell r="C249">
            <v>33474.537924611759</v>
          </cell>
          <cell r="D249">
            <v>223.1635861640784</v>
          </cell>
          <cell r="E249">
            <v>33474.537924617987</v>
          </cell>
          <cell r="F249">
            <v>33697.701510782063</v>
          </cell>
          <cell r="G249">
            <v>-6.2282197177410126E-9</v>
          </cell>
        </row>
        <row r="250">
          <cell r="A250">
            <v>241</v>
          </cell>
          <cell r="B250">
            <v>0</v>
          </cell>
          <cell r="C250">
            <v>-6.2282197177410126E-9</v>
          </cell>
          <cell r="D250">
            <v>-4.1521464784940086E-11</v>
          </cell>
          <cell r="E250">
            <v>0</v>
          </cell>
          <cell r="F250">
            <v>-4.1521464784940086E-11</v>
          </cell>
          <cell r="G250">
            <v>-6.2282197177410126E-9</v>
          </cell>
        </row>
        <row r="251">
          <cell r="A251">
            <v>242</v>
          </cell>
          <cell r="B251">
            <v>0</v>
          </cell>
          <cell r="C251">
            <v>-6.2282197177410126E-9</v>
          </cell>
          <cell r="D251">
            <v>-4.1521464784940086E-11</v>
          </cell>
          <cell r="E251">
            <v>0</v>
          </cell>
          <cell r="F251">
            <v>-4.1521464784940086E-11</v>
          </cell>
          <cell r="G251">
            <v>-6.2282197177410126E-9</v>
          </cell>
        </row>
        <row r="252">
          <cell r="A252">
            <v>243</v>
          </cell>
          <cell r="B252">
            <v>0</v>
          </cell>
          <cell r="C252">
            <v>-6.2282197177410126E-9</v>
          </cell>
          <cell r="D252">
            <v>-4.1521464784940086E-11</v>
          </cell>
          <cell r="E252">
            <v>0</v>
          </cell>
          <cell r="F252">
            <v>-4.1521464784940086E-11</v>
          </cell>
          <cell r="G252">
            <v>-6.2282197177410126E-9</v>
          </cell>
        </row>
        <row r="253">
          <cell r="A253">
            <v>244</v>
          </cell>
          <cell r="B253">
            <v>0</v>
          </cell>
          <cell r="C253">
            <v>-6.2282197177410126E-9</v>
          </cell>
          <cell r="D253">
            <v>-4.1521464784940086E-11</v>
          </cell>
          <cell r="E253">
            <v>0</v>
          </cell>
          <cell r="F253">
            <v>-4.1521464784940086E-11</v>
          </cell>
          <cell r="G253">
            <v>-6.2282197177410126E-9</v>
          </cell>
        </row>
        <row r="254">
          <cell r="A254">
            <v>245</v>
          </cell>
          <cell r="B254">
            <v>0</v>
          </cell>
          <cell r="C254">
            <v>-6.2282197177410126E-9</v>
          </cell>
          <cell r="D254">
            <v>-4.1521464784940086E-11</v>
          </cell>
          <cell r="E254">
            <v>0</v>
          </cell>
          <cell r="F254">
            <v>-4.1521464784940086E-11</v>
          </cell>
          <cell r="G254">
            <v>-6.2282197177410126E-9</v>
          </cell>
        </row>
        <row r="255">
          <cell r="A255">
            <v>246</v>
          </cell>
          <cell r="B255">
            <v>0</v>
          </cell>
          <cell r="C255">
            <v>-6.2282197177410126E-9</v>
          </cell>
          <cell r="D255">
            <v>-4.1521464784940086E-11</v>
          </cell>
          <cell r="E255">
            <v>0</v>
          </cell>
          <cell r="F255">
            <v>-4.1521464784940086E-11</v>
          </cell>
          <cell r="G255">
            <v>-6.2282197177410126E-9</v>
          </cell>
        </row>
        <row r="256">
          <cell r="A256">
            <v>247</v>
          </cell>
          <cell r="B256">
            <v>0</v>
          </cell>
          <cell r="C256">
            <v>-6.2282197177410126E-9</v>
          </cell>
          <cell r="D256">
            <v>-4.1521464784940086E-11</v>
          </cell>
          <cell r="E256">
            <v>0</v>
          </cell>
          <cell r="F256">
            <v>-4.1521464784940086E-11</v>
          </cell>
          <cell r="G256">
            <v>-6.2282197177410126E-9</v>
          </cell>
        </row>
        <row r="257">
          <cell r="A257">
            <v>248</v>
          </cell>
          <cell r="B257">
            <v>0</v>
          </cell>
          <cell r="C257">
            <v>-6.2282197177410126E-9</v>
          </cell>
          <cell r="D257">
            <v>-4.1521464784940086E-11</v>
          </cell>
          <cell r="E257">
            <v>0</v>
          </cell>
          <cell r="F257">
            <v>-4.1521464784940086E-11</v>
          </cell>
          <cell r="G257">
            <v>-6.2282197177410126E-9</v>
          </cell>
        </row>
        <row r="258">
          <cell r="A258">
            <v>249</v>
          </cell>
          <cell r="B258">
            <v>0</v>
          </cell>
          <cell r="C258">
            <v>-6.2282197177410126E-9</v>
          </cell>
          <cell r="D258">
            <v>-4.1521464784940086E-11</v>
          </cell>
          <cell r="E258">
            <v>0</v>
          </cell>
          <cell r="F258">
            <v>-4.1521464784940086E-11</v>
          </cell>
          <cell r="G258">
            <v>-6.2282197177410126E-9</v>
          </cell>
        </row>
        <row r="259">
          <cell r="A259">
            <v>250</v>
          </cell>
          <cell r="B259">
            <v>0</v>
          </cell>
          <cell r="C259">
            <v>-6.2282197177410126E-9</v>
          </cell>
          <cell r="D259">
            <v>-4.1521464784940086E-11</v>
          </cell>
          <cell r="E259">
            <v>0</v>
          </cell>
          <cell r="F259">
            <v>-4.1521464784940086E-11</v>
          </cell>
          <cell r="G259">
            <v>-6.2282197177410126E-9</v>
          </cell>
        </row>
        <row r="260">
          <cell r="A260">
            <v>251</v>
          </cell>
          <cell r="B260">
            <v>0</v>
          </cell>
          <cell r="C260">
            <v>-6.2282197177410126E-9</v>
          </cell>
          <cell r="D260">
            <v>-4.1521464784940086E-11</v>
          </cell>
          <cell r="E260">
            <v>0</v>
          </cell>
          <cell r="F260">
            <v>-4.1521464784940086E-11</v>
          </cell>
          <cell r="G260">
            <v>-6.2282197177410126E-9</v>
          </cell>
        </row>
        <row r="261">
          <cell r="A261">
            <v>252</v>
          </cell>
          <cell r="B261">
            <v>0</v>
          </cell>
          <cell r="C261">
            <v>-6.2282197177410126E-9</v>
          </cell>
          <cell r="D261">
            <v>-4.1521464784940086E-11</v>
          </cell>
          <cell r="E261">
            <v>0</v>
          </cell>
          <cell r="F261">
            <v>-4.1521464784940086E-11</v>
          </cell>
          <cell r="G261">
            <v>-6.2282197177410126E-9</v>
          </cell>
        </row>
        <row r="262">
          <cell r="A262">
            <v>253</v>
          </cell>
          <cell r="B262">
            <v>0</v>
          </cell>
          <cell r="C262">
            <v>-6.2282197177410126E-9</v>
          </cell>
          <cell r="D262">
            <v>-4.1521464784940086E-11</v>
          </cell>
          <cell r="E262">
            <v>0</v>
          </cell>
          <cell r="F262">
            <v>-4.1521464784940086E-11</v>
          </cell>
          <cell r="G262">
            <v>-6.2282197177410126E-9</v>
          </cell>
        </row>
        <row r="263">
          <cell r="A263">
            <v>254</v>
          </cell>
          <cell r="B263">
            <v>0</v>
          </cell>
          <cell r="C263">
            <v>-6.2282197177410126E-9</v>
          </cell>
          <cell r="D263">
            <v>-4.1521464784940086E-11</v>
          </cell>
          <cell r="E263">
            <v>0</v>
          </cell>
          <cell r="F263">
            <v>-4.1521464784940086E-11</v>
          </cell>
          <cell r="G263">
            <v>-6.2282197177410126E-9</v>
          </cell>
        </row>
        <row r="264">
          <cell r="A264">
            <v>255</v>
          </cell>
          <cell r="B264">
            <v>0</v>
          </cell>
          <cell r="C264">
            <v>-6.2282197177410126E-9</v>
          </cell>
          <cell r="D264">
            <v>-4.1521464784940086E-11</v>
          </cell>
          <cell r="E264">
            <v>0</v>
          </cell>
          <cell r="F264">
            <v>-4.1521464784940086E-11</v>
          </cell>
          <cell r="G264">
            <v>-6.2282197177410126E-9</v>
          </cell>
        </row>
        <row r="265">
          <cell r="A265">
            <v>256</v>
          </cell>
          <cell r="B265">
            <v>0</v>
          </cell>
          <cell r="C265">
            <v>-6.2282197177410126E-9</v>
          </cell>
          <cell r="D265">
            <v>-4.1521464784940086E-11</v>
          </cell>
          <cell r="E265">
            <v>0</v>
          </cell>
          <cell r="F265">
            <v>-4.1521464784940086E-11</v>
          </cell>
          <cell r="G265">
            <v>-6.2282197177410126E-9</v>
          </cell>
        </row>
        <row r="266">
          <cell r="A266">
            <v>257</v>
          </cell>
          <cell r="B266">
            <v>0</v>
          </cell>
          <cell r="C266">
            <v>-6.2282197177410126E-9</v>
          </cell>
          <cell r="D266">
            <v>-4.1521464784940086E-11</v>
          </cell>
          <cell r="E266">
            <v>0</v>
          </cell>
          <cell r="F266">
            <v>-4.1521464784940086E-11</v>
          </cell>
          <cell r="G266">
            <v>-6.2282197177410126E-9</v>
          </cell>
        </row>
        <row r="267">
          <cell r="A267">
            <v>258</v>
          </cell>
          <cell r="B267">
            <v>0</v>
          </cell>
          <cell r="C267">
            <v>-6.2282197177410126E-9</v>
          </cell>
          <cell r="D267">
            <v>-4.1521464784940086E-11</v>
          </cell>
          <cell r="E267">
            <v>0</v>
          </cell>
          <cell r="F267">
            <v>-4.1521464784940086E-11</v>
          </cell>
          <cell r="G267">
            <v>-6.2282197177410126E-9</v>
          </cell>
        </row>
        <row r="268">
          <cell r="A268">
            <v>259</v>
          </cell>
          <cell r="B268">
            <v>0</v>
          </cell>
          <cell r="C268">
            <v>-6.2282197177410126E-9</v>
          </cell>
          <cell r="D268">
            <v>-4.1521464784940086E-11</v>
          </cell>
          <cell r="E268">
            <v>0</v>
          </cell>
          <cell r="F268">
            <v>-4.1521464784940086E-11</v>
          </cell>
          <cell r="G268">
            <v>-6.2282197177410126E-9</v>
          </cell>
        </row>
        <row r="269">
          <cell r="A269">
            <v>260</v>
          </cell>
          <cell r="B269">
            <v>0</v>
          </cell>
          <cell r="C269">
            <v>-6.2282197177410126E-9</v>
          </cell>
          <cell r="D269">
            <v>-4.1521464784940086E-11</v>
          </cell>
          <cell r="E269">
            <v>0</v>
          </cell>
          <cell r="F269">
            <v>-4.1521464784940086E-11</v>
          </cell>
          <cell r="G269">
            <v>-6.2282197177410126E-9</v>
          </cell>
        </row>
        <row r="270">
          <cell r="A270">
            <v>261</v>
          </cell>
          <cell r="B270">
            <v>0</v>
          </cell>
          <cell r="C270">
            <v>-6.2282197177410126E-9</v>
          </cell>
          <cell r="D270">
            <v>-4.1521464784940086E-11</v>
          </cell>
          <cell r="E270">
            <v>0</v>
          </cell>
          <cell r="F270">
            <v>-4.1521464784940086E-11</v>
          </cell>
          <cell r="G270">
            <v>-6.2282197177410126E-9</v>
          </cell>
        </row>
        <row r="271">
          <cell r="A271">
            <v>262</v>
          </cell>
          <cell r="B271">
            <v>0</v>
          </cell>
          <cell r="C271">
            <v>-6.2282197177410126E-9</v>
          </cell>
          <cell r="D271">
            <v>-4.1521464784940086E-11</v>
          </cell>
          <cell r="E271">
            <v>0</v>
          </cell>
          <cell r="F271">
            <v>-4.1521464784940086E-11</v>
          </cell>
          <cell r="G271">
            <v>-6.2282197177410126E-9</v>
          </cell>
        </row>
        <row r="272">
          <cell r="A272">
            <v>263</v>
          </cell>
          <cell r="B272">
            <v>0</v>
          </cell>
          <cell r="C272">
            <v>-6.2282197177410126E-9</v>
          </cell>
          <cell r="D272">
            <v>-4.1521464784940086E-11</v>
          </cell>
          <cell r="E272">
            <v>0</v>
          </cell>
          <cell r="F272">
            <v>-4.1521464784940086E-11</v>
          </cell>
          <cell r="G272">
            <v>-6.2282197177410126E-9</v>
          </cell>
        </row>
        <row r="273">
          <cell r="A273">
            <v>264</v>
          </cell>
          <cell r="B273">
            <v>0</v>
          </cell>
          <cell r="C273">
            <v>-6.2282197177410126E-9</v>
          </cell>
          <cell r="D273">
            <v>-4.1521464784940086E-11</v>
          </cell>
          <cell r="E273">
            <v>0</v>
          </cell>
          <cell r="F273">
            <v>-4.1521464784940086E-11</v>
          </cell>
          <cell r="G273">
            <v>-6.2282197177410126E-9</v>
          </cell>
        </row>
        <row r="274">
          <cell r="A274">
            <v>265</v>
          </cell>
          <cell r="B274">
            <v>0</v>
          </cell>
          <cell r="C274">
            <v>-6.2282197177410126E-9</v>
          </cell>
          <cell r="D274">
            <v>-4.1521464784940086E-11</v>
          </cell>
          <cell r="E274">
            <v>0</v>
          </cell>
          <cell r="F274">
            <v>-4.1521464784940086E-11</v>
          </cell>
          <cell r="G274">
            <v>-6.2282197177410126E-9</v>
          </cell>
        </row>
        <row r="275">
          <cell r="A275">
            <v>266</v>
          </cell>
          <cell r="B275">
            <v>0</v>
          </cell>
          <cell r="C275">
            <v>-6.2282197177410126E-9</v>
          </cell>
          <cell r="D275">
            <v>-4.1521464784940086E-11</v>
          </cell>
          <cell r="E275">
            <v>0</v>
          </cell>
          <cell r="F275">
            <v>-4.1521464784940086E-11</v>
          </cell>
          <cell r="G275">
            <v>-6.2282197177410126E-9</v>
          </cell>
        </row>
        <row r="276">
          <cell r="A276">
            <v>267</v>
          </cell>
          <cell r="B276">
            <v>0</v>
          </cell>
          <cell r="C276">
            <v>-6.2282197177410126E-9</v>
          </cell>
          <cell r="D276">
            <v>-4.1521464784940086E-11</v>
          </cell>
          <cell r="E276">
            <v>0</v>
          </cell>
          <cell r="F276">
            <v>-4.1521464784940086E-11</v>
          </cell>
          <cell r="G276">
            <v>-6.2282197177410126E-9</v>
          </cell>
        </row>
        <row r="277">
          <cell r="A277">
            <v>268</v>
          </cell>
          <cell r="B277">
            <v>0</v>
          </cell>
          <cell r="C277">
            <v>-6.2282197177410126E-9</v>
          </cell>
          <cell r="D277">
            <v>-4.1521464784940086E-11</v>
          </cell>
          <cell r="E277">
            <v>0</v>
          </cell>
          <cell r="F277">
            <v>-4.1521464784940086E-11</v>
          </cell>
          <cell r="G277">
            <v>-6.2282197177410126E-9</v>
          </cell>
        </row>
        <row r="278">
          <cell r="A278">
            <v>269</v>
          </cell>
          <cell r="B278">
            <v>0</v>
          </cell>
          <cell r="C278">
            <v>-6.2282197177410126E-9</v>
          </cell>
          <cell r="D278">
            <v>-4.1521464784940086E-11</v>
          </cell>
          <cell r="E278">
            <v>0</v>
          </cell>
          <cell r="F278">
            <v>-4.1521464784940086E-11</v>
          </cell>
          <cell r="G278">
            <v>-6.2282197177410126E-9</v>
          </cell>
        </row>
        <row r="279">
          <cell r="A279">
            <v>270</v>
          </cell>
          <cell r="B279">
            <v>0</v>
          </cell>
          <cell r="C279">
            <v>-6.2282197177410126E-9</v>
          </cell>
          <cell r="D279">
            <v>-4.1521464784940086E-11</v>
          </cell>
          <cell r="E279">
            <v>0</v>
          </cell>
          <cell r="F279">
            <v>-4.1521464784940086E-11</v>
          </cell>
          <cell r="G279">
            <v>-6.2282197177410126E-9</v>
          </cell>
        </row>
        <row r="280">
          <cell r="A280">
            <v>271</v>
          </cell>
          <cell r="B280">
            <v>0</v>
          </cell>
          <cell r="C280">
            <v>-6.2282197177410126E-9</v>
          </cell>
          <cell r="D280">
            <v>-4.1521464784940086E-11</v>
          </cell>
          <cell r="E280">
            <v>0</v>
          </cell>
          <cell r="F280">
            <v>-4.1521464784940086E-11</v>
          </cell>
          <cell r="G280">
            <v>-6.2282197177410126E-9</v>
          </cell>
        </row>
        <row r="281">
          <cell r="A281">
            <v>272</v>
          </cell>
          <cell r="B281">
            <v>0</v>
          </cell>
          <cell r="C281">
            <v>-6.2282197177410126E-9</v>
          </cell>
          <cell r="D281">
            <v>-4.1521464784940086E-11</v>
          </cell>
          <cell r="E281">
            <v>0</v>
          </cell>
          <cell r="F281">
            <v>-4.1521464784940086E-11</v>
          </cell>
          <cell r="G281">
            <v>-6.2282197177410126E-9</v>
          </cell>
        </row>
        <row r="282">
          <cell r="A282">
            <v>273</v>
          </cell>
          <cell r="B282">
            <v>0</v>
          </cell>
          <cell r="C282">
            <v>-6.2282197177410126E-9</v>
          </cell>
          <cell r="D282">
            <v>-4.1521464784940086E-11</v>
          </cell>
          <cell r="E282">
            <v>0</v>
          </cell>
          <cell r="F282">
            <v>-4.1521464784940086E-11</v>
          </cell>
          <cell r="G282">
            <v>-6.2282197177410126E-9</v>
          </cell>
        </row>
        <row r="283">
          <cell r="A283">
            <v>274</v>
          </cell>
          <cell r="B283">
            <v>0</v>
          </cell>
          <cell r="C283">
            <v>-6.2282197177410126E-9</v>
          </cell>
          <cell r="D283">
            <v>-4.1521464784940086E-11</v>
          </cell>
          <cell r="E283">
            <v>0</v>
          </cell>
          <cell r="F283">
            <v>-4.1521464784940086E-11</v>
          </cell>
          <cell r="G283">
            <v>-6.2282197177410126E-9</v>
          </cell>
        </row>
        <row r="284">
          <cell r="A284">
            <v>275</v>
          </cell>
          <cell r="B284">
            <v>0</v>
          </cell>
          <cell r="C284">
            <v>-6.2282197177410126E-9</v>
          </cell>
          <cell r="D284">
            <v>-4.1521464784940086E-11</v>
          </cell>
          <cell r="E284">
            <v>0</v>
          </cell>
          <cell r="F284">
            <v>-4.1521464784940086E-11</v>
          </cell>
          <cell r="G284">
            <v>-6.2282197177410126E-9</v>
          </cell>
        </row>
        <row r="285">
          <cell r="A285">
            <v>276</v>
          </cell>
          <cell r="B285">
            <v>0</v>
          </cell>
          <cell r="C285">
            <v>-6.2282197177410126E-9</v>
          </cell>
          <cell r="D285">
            <v>-4.1521464784940086E-11</v>
          </cell>
          <cell r="E285">
            <v>0</v>
          </cell>
          <cell r="F285">
            <v>-4.1521464784940086E-11</v>
          </cell>
          <cell r="G285">
            <v>-6.2282197177410126E-9</v>
          </cell>
        </row>
        <row r="286">
          <cell r="A286">
            <v>277</v>
          </cell>
          <cell r="B286">
            <v>0</v>
          </cell>
          <cell r="C286">
            <v>-6.2282197177410126E-9</v>
          </cell>
          <cell r="D286">
            <v>-4.1521464784940086E-11</v>
          </cell>
          <cell r="E286">
            <v>0</v>
          </cell>
          <cell r="F286">
            <v>-4.1521464784940086E-11</v>
          </cell>
          <cell r="G286">
            <v>-6.2282197177410126E-9</v>
          </cell>
        </row>
        <row r="287">
          <cell r="A287">
            <v>278</v>
          </cell>
          <cell r="B287">
            <v>0</v>
          </cell>
          <cell r="C287">
            <v>-6.2282197177410126E-9</v>
          </cell>
          <cell r="D287">
            <v>-4.1521464784940086E-11</v>
          </cell>
          <cell r="E287">
            <v>0</v>
          </cell>
          <cell r="F287">
            <v>-4.1521464784940086E-11</v>
          </cell>
          <cell r="G287">
            <v>-6.2282197177410126E-9</v>
          </cell>
        </row>
        <row r="288">
          <cell r="A288">
            <v>279</v>
          </cell>
          <cell r="B288">
            <v>0</v>
          </cell>
          <cell r="C288">
            <v>-6.2282197177410126E-9</v>
          </cell>
          <cell r="D288">
            <v>-4.1521464784940086E-11</v>
          </cell>
          <cell r="E288">
            <v>0</v>
          </cell>
          <cell r="F288">
            <v>-4.1521464784940086E-11</v>
          </cell>
          <cell r="G288">
            <v>-6.2282197177410126E-9</v>
          </cell>
        </row>
        <row r="289">
          <cell r="A289">
            <v>280</v>
          </cell>
          <cell r="B289">
            <v>0</v>
          </cell>
          <cell r="C289">
            <v>-6.2282197177410126E-9</v>
          </cell>
          <cell r="D289">
            <v>-4.1521464784940086E-11</v>
          </cell>
          <cell r="E289">
            <v>0</v>
          </cell>
          <cell r="F289">
            <v>-4.1521464784940086E-11</v>
          </cell>
          <cell r="G289">
            <v>-6.2282197177410126E-9</v>
          </cell>
        </row>
        <row r="290">
          <cell r="A290">
            <v>281</v>
          </cell>
          <cell r="B290">
            <v>0</v>
          </cell>
          <cell r="C290">
            <v>-6.2282197177410126E-9</v>
          </cell>
          <cell r="D290">
            <v>-4.1521464784940086E-11</v>
          </cell>
          <cell r="E290">
            <v>0</v>
          </cell>
          <cell r="F290">
            <v>-4.1521464784940086E-11</v>
          </cell>
          <cell r="G290">
            <v>-6.2282197177410126E-9</v>
          </cell>
        </row>
        <row r="291">
          <cell r="A291">
            <v>282</v>
          </cell>
          <cell r="B291">
            <v>0</v>
          </cell>
          <cell r="C291">
            <v>-6.2282197177410126E-9</v>
          </cell>
          <cell r="D291">
            <v>-4.1521464784940086E-11</v>
          </cell>
          <cell r="E291">
            <v>0</v>
          </cell>
          <cell r="F291">
            <v>-4.1521464784940086E-11</v>
          </cell>
          <cell r="G291">
            <v>-6.2282197177410126E-9</v>
          </cell>
        </row>
        <row r="292">
          <cell r="A292">
            <v>283</v>
          </cell>
          <cell r="B292">
            <v>0</v>
          </cell>
          <cell r="C292">
            <v>-6.2282197177410126E-9</v>
          </cell>
          <cell r="D292">
            <v>-4.1521464784940086E-11</v>
          </cell>
          <cell r="E292">
            <v>0</v>
          </cell>
          <cell r="F292">
            <v>-4.1521464784940086E-11</v>
          </cell>
          <cell r="G292">
            <v>-6.2282197177410126E-9</v>
          </cell>
        </row>
        <row r="293">
          <cell r="A293">
            <v>284</v>
          </cell>
          <cell r="B293">
            <v>0</v>
          </cell>
          <cell r="C293">
            <v>-6.2282197177410126E-9</v>
          </cell>
          <cell r="D293">
            <v>-4.1521464784940086E-11</v>
          </cell>
          <cell r="E293">
            <v>0</v>
          </cell>
          <cell r="F293">
            <v>-4.1521464784940086E-11</v>
          </cell>
          <cell r="G293">
            <v>-6.2282197177410126E-9</v>
          </cell>
        </row>
        <row r="294">
          <cell r="A294">
            <v>285</v>
          </cell>
          <cell r="B294">
            <v>0</v>
          </cell>
          <cell r="C294">
            <v>-6.2282197177410126E-9</v>
          </cell>
          <cell r="D294">
            <v>-4.1521464784940086E-11</v>
          </cell>
          <cell r="E294">
            <v>0</v>
          </cell>
          <cell r="F294">
            <v>-4.1521464784940086E-11</v>
          </cell>
          <cell r="G294">
            <v>-6.2282197177410126E-9</v>
          </cell>
        </row>
        <row r="295">
          <cell r="A295">
            <v>286</v>
          </cell>
          <cell r="B295">
            <v>0</v>
          </cell>
          <cell r="C295">
            <v>-6.2282197177410126E-9</v>
          </cell>
          <cell r="D295">
            <v>-4.1521464784940086E-11</v>
          </cell>
          <cell r="E295">
            <v>0</v>
          </cell>
          <cell r="F295">
            <v>-4.1521464784940086E-11</v>
          </cell>
          <cell r="G295">
            <v>-6.2282197177410126E-9</v>
          </cell>
        </row>
        <row r="296">
          <cell r="A296">
            <v>287</v>
          </cell>
          <cell r="B296">
            <v>0</v>
          </cell>
          <cell r="C296">
            <v>-6.2282197177410126E-9</v>
          </cell>
          <cell r="D296">
            <v>-4.1521464784940086E-11</v>
          </cell>
          <cell r="E296">
            <v>0</v>
          </cell>
          <cell r="F296">
            <v>-4.1521464784940086E-11</v>
          </cell>
          <cell r="G296">
            <v>-6.2282197177410126E-9</v>
          </cell>
        </row>
        <row r="297">
          <cell r="A297">
            <v>288</v>
          </cell>
          <cell r="B297">
            <v>0</v>
          </cell>
          <cell r="C297">
            <v>-6.2282197177410126E-9</v>
          </cell>
          <cell r="D297">
            <v>-4.1521464784940086E-11</v>
          </cell>
          <cell r="E297">
            <v>0</v>
          </cell>
          <cell r="F297">
            <v>-4.1521464784940086E-11</v>
          </cell>
          <cell r="G297">
            <v>-6.2282197177410126E-9</v>
          </cell>
        </row>
        <row r="298">
          <cell r="A298">
            <v>289</v>
          </cell>
          <cell r="B298">
            <v>0</v>
          </cell>
          <cell r="C298">
            <v>-6.2282197177410126E-9</v>
          </cell>
          <cell r="D298">
            <v>-4.1521464784940086E-11</v>
          </cell>
          <cell r="E298">
            <v>0</v>
          </cell>
          <cell r="F298">
            <v>-4.1521464784940086E-11</v>
          </cell>
          <cell r="G298">
            <v>-6.2282197177410126E-9</v>
          </cell>
        </row>
        <row r="299">
          <cell r="A299">
            <v>290</v>
          </cell>
          <cell r="B299">
            <v>0</v>
          </cell>
          <cell r="C299">
            <v>-6.2282197177410126E-9</v>
          </cell>
          <cell r="D299">
            <v>-4.1521464784940086E-11</v>
          </cell>
          <cell r="E299">
            <v>0</v>
          </cell>
          <cell r="F299">
            <v>-4.1521464784940086E-11</v>
          </cell>
          <cell r="G299">
            <v>-6.2282197177410126E-9</v>
          </cell>
        </row>
        <row r="300">
          <cell r="A300">
            <v>291</v>
          </cell>
          <cell r="B300">
            <v>0</v>
          </cell>
          <cell r="C300">
            <v>-6.2282197177410126E-9</v>
          </cell>
          <cell r="D300">
            <v>-4.1521464784940086E-11</v>
          </cell>
          <cell r="E300">
            <v>0</v>
          </cell>
          <cell r="F300">
            <v>-4.1521464784940086E-11</v>
          </cell>
          <cell r="G300">
            <v>-6.2282197177410126E-9</v>
          </cell>
        </row>
        <row r="301">
          <cell r="A301">
            <v>292</v>
          </cell>
          <cell r="B301">
            <v>0</v>
          </cell>
          <cell r="C301">
            <v>-6.2282197177410126E-9</v>
          </cell>
          <cell r="D301">
            <v>-4.1521464784940086E-11</v>
          </cell>
          <cell r="E301">
            <v>0</v>
          </cell>
          <cell r="F301">
            <v>-4.1521464784940086E-11</v>
          </cell>
          <cell r="G301">
            <v>-6.2282197177410126E-9</v>
          </cell>
        </row>
        <row r="302">
          <cell r="A302">
            <v>293</v>
          </cell>
          <cell r="B302">
            <v>0</v>
          </cell>
          <cell r="C302">
            <v>-6.2282197177410126E-9</v>
          </cell>
          <cell r="D302">
            <v>-4.1521464784940086E-11</v>
          </cell>
          <cell r="E302">
            <v>0</v>
          </cell>
          <cell r="F302">
            <v>-4.1521464784940086E-11</v>
          </cell>
          <cell r="G302">
            <v>-6.2282197177410126E-9</v>
          </cell>
        </row>
        <row r="303">
          <cell r="A303">
            <v>294</v>
          </cell>
          <cell r="B303">
            <v>0</v>
          </cell>
          <cell r="C303">
            <v>-6.2282197177410126E-9</v>
          </cell>
          <cell r="D303">
            <v>-4.1521464784940086E-11</v>
          </cell>
          <cell r="E303">
            <v>0</v>
          </cell>
          <cell r="F303">
            <v>-4.1521464784940086E-11</v>
          </cell>
          <cell r="G303">
            <v>-6.2282197177410126E-9</v>
          </cell>
        </row>
        <row r="304">
          <cell r="A304">
            <v>295</v>
          </cell>
          <cell r="B304">
            <v>0</v>
          </cell>
          <cell r="C304">
            <v>-6.2282197177410126E-9</v>
          </cell>
          <cell r="D304">
            <v>-4.1521464784940086E-11</v>
          </cell>
          <cell r="E304">
            <v>0</v>
          </cell>
          <cell r="F304">
            <v>-4.1521464784940086E-11</v>
          </cell>
          <cell r="G304">
            <v>-6.2282197177410126E-9</v>
          </cell>
        </row>
        <row r="305">
          <cell r="A305">
            <v>296</v>
          </cell>
          <cell r="B305">
            <v>0</v>
          </cell>
          <cell r="C305">
            <v>-6.2282197177410126E-9</v>
          </cell>
          <cell r="D305">
            <v>-4.1521464784940086E-11</v>
          </cell>
          <cell r="E305">
            <v>0</v>
          </cell>
          <cell r="F305">
            <v>-4.1521464784940086E-11</v>
          </cell>
          <cell r="G305">
            <v>-6.2282197177410126E-9</v>
          </cell>
        </row>
        <row r="306">
          <cell r="A306">
            <v>297</v>
          </cell>
          <cell r="B306">
            <v>0</v>
          </cell>
          <cell r="C306">
            <v>-6.2282197177410126E-9</v>
          </cell>
          <cell r="D306">
            <v>-4.1521464784940086E-11</v>
          </cell>
          <cell r="E306">
            <v>0</v>
          </cell>
          <cell r="F306">
            <v>-4.1521464784940086E-11</v>
          </cell>
          <cell r="G306">
            <v>-6.2282197177410126E-9</v>
          </cell>
        </row>
        <row r="307">
          <cell r="A307">
            <v>298</v>
          </cell>
          <cell r="B307">
            <v>0</v>
          </cell>
          <cell r="C307">
            <v>-6.2282197177410126E-9</v>
          </cell>
          <cell r="D307">
            <v>-4.1521464784940086E-11</v>
          </cell>
          <cell r="E307">
            <v>0</v>
          </cell>
          <cell r="F307">
            <v>-4.1521464784940086E-11</v>
          </cell>
          <cell r="G307">
            <v>-6.2282197177410126E-9</v>
          </cell>
        </row>
        <row r="308">
          <cell r="A308">
            <v>299</v>
          </cell>
          <cell r="B308">
            <v>0</v>
          </cell>
          <cell r="C308">
            <v>-6.2282197177410126E-9</v>
          </cell>
          <cell r="D308">
            <v>-4.1521464784940086E-11</v>
          </cell>
          <cell r="E308">
            <v>0</v>
          </cell>
          <cell r="F308">
            <v>-4.1521464784940086E-11</v>
          </cell>
          <cell r="G308">
            <v>-6.2282197177410126E-9</v>
          </cell>
        </row>
        <row r="309">
          <cell r="A309">
            <v>300</v>
          </cell>
          <cell r="B309">
            <v>0</v>
          </cell>
          <cell r="C309">
            <v>-6.2282197177410126E-9</v>
          </cell>
          <cell r="D309">
            <v>-4.1521464784940086E-11</v>
          </cell>
          <cell r="E309">
            <v>0</v>
          </cell>
          <cell r="F309">
            <v>-4.1521464784940086E-11</v>
          </cell>
          <cell r="G309">
            <v>-6.2282197177410126E-9</v>
          </cell>
        </row>
        <row r="310">
          <cell r="A310">
            <v>301</v>
          </cell>
          <cell r="B310">
            <v>0</v>
          </cell>
          <cell r="C310">
            <v>-6.2282197177410126E-9</v>
          </cell>
          <cell r="D310">
            <v>-4.1521464784940086E-11</v>
          </cell>
          <cell r="E310">
            <v>0</v>
          </cell>
          <cell r="F310">
            <v>-4.1521464784940086E-11</v>
          </cell>
          <cell r="G310">
            <v>-6.2282197177410126E-9</v>
          </cell>
        </row>
        <row r="311">
          <cell r="A311">
            <v>302</v>
          </cell>
          <cell r="B311">
            <v>0</v>
          </cell>
          <cell r="C311">
            <v>-6.2282197177410126E-9</v>
          </cell>
          <cell r="D311">
            <v>-4.1521464784940086E-11</v>
          </cell>
          <cell r="E311">
            <v>0</v>
          </cell>
          <cell r="F311">
            <v>-4.1521464784940086E-11</v>
          </cell>
          <cell r="G311">
            <v>-6.2282197177410126E-9</v>
          </cell>
        </row>
        <row r="312">
          <cell r="A312">
            <v>303</v>
          </cell>
          <cell r="B312">
            <v>0</v>
          </cell>
          <cell r="C312">
            <v>-6.2282197177410126E-9</v>
          </cell>
          <cell r="D312">
            <v>-4.1521464784940086E-11</v>
          </cell>
          <cell r="E312">
            <v>0</v>
          </cell>
          <cell r="F312">
            <v>-4.1521464784940086E-11</v>
          </cell>
          <cell r="G312">
            <v>-6.2282197177410126E-9</v>
          </cell>
        </row>
        <row r="313">
          <cell r="A313">
            <v>304</v>
          </cell>
          <cell r="B313">
            <v>0</v>
          </cell>
          <cell r="C313">
            <v>-6.2282197177410126E-9</v>
          </cell>
          <cell r="D313">
            <v>-4.1521464784940086E-11</v>
          </cell>
          <cell r="E313">
            <v>0</v>
          </cell>
          <cell r="F313">
            <v>-4.1521464784940086E-11</v>
          </cell>
          <cell r="G313">
            <v>-6.2282197177410126E-9</v>
          </cell>
        </row>
        <row r="314">
          <cell r="A314">
            <v>305</v>
          </cell>
          <cell r="B314">
            <v>0</v>
          </cell>
          <cell r="C314">
            <v>-6.2282197177410126E-9</v>
          </cell>
          <cell r="D314">
            <v>-4.1521464784940086E-11</v>
          </cell>
          <cell r="E314">
            <v>0</v>
          </cell>
          <cell r="F314">
            <v>-4.1521464784940086E-11</v>
          </cell>
          <cell r="G314">
            <v>-6.2282197177410126E-9</v>
          </cell>
        </row>
        <row r="315">
          <cell r="A315">
            <v>306</v>
          </cell>
          <cell r="B315">
            <v>0</v>
          </cell>
          <cell r="C315">
            <v>-6.2282197177410126E-9</v>
          </cell>
          <cell r="D315">
            <v>-4.1521464784940086E-11</v>
          </cell>
          <cell r="E315">
            <v>0</v>
          </cell>
          <cell r="F315">
            <v>-4.1521464784940086E-11</v>
          </cell>
          <cell r="G315">
            <v>-6.2282197177410126E-9</v>
          </cell>
        </row>
        <row r="316">
          <cell r="A316">
            <v>307</v>
          </cell>
          <cell r="B316">
            <v>0</v>
          </cell>
          <cell r="C316">
            <v>-6.2282197177410126E-9</v>
          </cell>
          <cell r="D316">
            <v>-4.1521464784940086E-11</v>
          </cell>
          <cell r="E316">
            <v>0</v>
          </cell>
          <cell r="F316">
            <v>-4.1521464784940086E-11</v>
          </cell>
          <cell r="G316">
            <v>-6.2282197177410126E-9</v>
          </cell>
        </row>
        <row r="317">
          <cell r="A317">
            <v>308</v>
          </cell>
          <cell r="B317">
            <v>0</v>
          </cell>
          <cell r="C317">
            <v>-6.2282197177410126E-9</v>
          </cell>
          <cell r="D317">
            <v>-4.1521464784940086E-11</v>
          </cell>
          <cell r="E317">
            <v>0</v>
          </cell>
          <cell r="F317">
            <v>-4.1521464784940086E-11</v>
          </cell>
          <cell r="G317">
            <v>-6.2282197177410126E-9</v>
          </cell>
        </row>
        <row r="318">
          <cell r="A318">
            <v>309</v>
          </cell>
          <cell r="B318">
            <v>0</v>
          </cell>
          <cell r="C318">
            <v>-6.2282197177410126E-9</v>
          </cell>
          <cell r="D318">
            <v>-4.1521464784940086E-11</v>
          </cell>
          <cell r="E318">
            <v>0</v>
          </cell>
          <cell r="F318">
            <v>-4.1521464784940086E-11</v>
          </cell>
          <cell r="G318">
            <v>-6.2282197177410126E-9</v>
          </cell>
        </row>
        <row r="319">
          <cell r="A319">
            <v>310</v>
          </cell>
          <cell r="B319">
            <v>0</v>
          </cell>
          <cell r="C319">
            <v>-6.2282197177410126E-9</v>
          </cell>
          <cell r="D319">
            <v>-4.1521464784940086E-11</v>
          </cell>
          <cell r="E319">
            <v>0</v>
          </cell>
          <cell r="F319">
            <v>-4.1521464784940086E-11</v>
          </cell>
          <cell r="G319">
            <v>-6.2282197177410126E-9</v>
          </cell>
        </row>
        <row r="320">
          <cell r="A320">
            <v>311</v>
          </cell>
          <cell r="B320">
            <v>0</v>
          </cell>
          <cell r="C320">
            <v>-6.2282197177410126E-9</v>
          </cell>
          <cell r="D320">
            <v>-4.1521464784940086E-11</v>
          </cell>
          <cell r="E320">
            <v>0</v>
          </cell>
          <cell r="F320">
            <v>-4.1521464784940086E-11</v>
          </cell>
          <cell r="G320">
            <v>-6.2282197177410126E-9</v>
          </cell>
        </row>
        <row r="321">
          <cell r="A321">
            <v>312</v>
          </cell>
          <cell r="B321">
            <v>0</v>
          </cell>
          <cell r="C321">
            <v>-6.2282197177410126E-9</v>
          </cell>
          <cell r="D321">
            <v>-4.1521464784940086E-11</v>
          </cell>
          <cell r="E321">
            <v>0</v>
          </cell>
          <cell r="F321">
            <v>-4.1521464784940086E-11</v>
          </cell>
          <cell r="G321">
            <v>-6.2282197177410126E-9</v>
          </cell>
        </row>
        <row r="322">
          <cell r="A322">
            <v>313</v>
          </cell>
          <cell r="B322">
            <v>0</v>
          </cell>
          <cell r="C322">
            <v>-6.2282197177410126E-9</v>
          </cell>
          <cell r="D322">
            <v>-4.1521464784940086E-11</v>
          </cell>
          <cell r="E322">
            <v>0</v>
          </cell>
          <cell r="F322">
            <v>-4.1521464784940086E-11</v>
          </cell>
          <cell r="G322">
            <v>-6.2282197177410126E-9</v>
          </cell>
        </row>
        <row r="323">
          <cell r="A323">
            <v>314</v>
          </cell>
          <cell r="B323">
            <v>0</v>
          </cell>
          <cell r="C323">
            <v>-6.2282197177410126E-9</v>
          </cell>
          <cell r="D323">
            <v>-4.1521464784940086E-11</v>
          </cell>
          <cell r="E323">
            <v>0</v>
          </cell>
          <cell r="F323">
            <v>-4.1521464784940086E-11</v>
          </cell>
          <cell r="G323">
            <v>-6.2282197177410126E-9</v>
          </cell>
        </row>
        <row r="324">
          <cell r="A324">
            <v>315</v>
          </cell>
          <cell r="B324">
            <v>0</v>
          </cell>
          <cell r="C324">
            <v>-6.2282197177410126E-9</v>
          </cell>
          <cell r="D324">
            <v>-4.1521464784940086E-11</v>
          </cell>
          <cell r="E324">
            <v>0</v>
          </cell>
          <cell r="F324">
            <v>-4.1521464784940086E-11</v>
          </cell>
          <cell r="G324">
            <v>-6.2282197177410126E-9</v>
          </cell>
        </row>
        <row r="325">
          <cell r="A325">
            <v>316</v>
          </cell>
          <cell r="B325">
            <v>0</v>
          </cell>
          <cell r="C325">
            <v>-6.2282197177410126E-9</v>
          </cell>
          <cell r="D325">
            <v>-4.1521464784940086E-11</v>
          </cell>
          <cell r="E325">
            <v>0</v>
          </cell>
          <cell r="F325">
            <v>-4.1521464784940086E-11</v>
          </cell>
          <cell r="G325">
            <v>-6.2282197177410126E-9</v>
          </cell>
        </row>
        <row r="326">
          <cell r="A326">
            <v>317</v>
          </cell>
          <cell r="B326">
            <v>0</v>
          </cell>
          <cell r="C326">
            <v>-6.2282197177410126E-9</v>
          </cell>
          <cell r="D326">
            <v>-4.1521464784940086E-11</v>
          </cell>
          <cell r="E326">
            <v>0</v>
          </cell>
          <cell r="F326">
            <v>-4.1521464784940086E-11</v>
          </cell>
          <cell r="G326">
            <v>-6.2282197177410126E-9</v>
          </cell>
        </row>
        <row r="327">
          <cell r="A327">
            <v>318</v>
          </cell>
          <cell r="B327">
            <v>0</v>
          </cell>
          <cell r="C327">
            <v>-6.2282197177410126E-9</v>
          </cell>
          <cell r="D327">
            <v>-4.1521464784940086E-11</v>
          </cell>
          <cell r="E327">
            <v>0</v>
          </cell>
          <cell r="F327">
            <v>-4.1521464784940086E-11</v>
          </cell>
          <cell r="G327">
            <v>-6.2282197177410126E-9</v>
          </cell>
        </row>
        <row r="328">
          <cell r="A328">
            <v>319</v>
          </cell>
          <cell r="B328">
            <v>0</v>
          </cell>
          <cell r="C328">
            <v>-6.2282197177410126E-9</v>
          </cell>
          <cell r="D328">
            <v>-4.1521464784940086E-11</v>
          </cell>
          <cell r="E328">
            <v>0</v>
          </cell>
          <cell r="F328">
            <v>-4.1521464784940086E-11</v>
          </cell>
          <cell r="G328">
            <v>-6.2282197177410126E-9</v>
          </cell>
        </row>
        <row r="329">
          <cell r="A329">
            <v>320</v>
          </cell>
          <cell r="B329">
            <v>0</v>
          </cell>
          <cell r="C329">
            <v>-6.2282197177410126E-9</v>
          </cell>
          <cell r="D329">
            <v>-4.1521464784940086E-11</v>
          </cell>
          <cell r="E329">
            <v>0</v>
          </cell>
          <cell r="F329">
            <v>-4.1521464784940086E-11</v>
          </cell>
          <cell r="G329">
            <v>-6.2282197177410126E-9</v>
          </cell>
        </row>
        <row r="330">
          <cell r="A330">
            <v>321</v>
          </cell>
          <cell r="B330">
            <v>0</v>
          </cell>
          <cell r="C330">
            <v>-6.2282197177410126E-9</v>
          </cell>
          <cell r="D330">
            <v>-4.1521464784940086E-11</v>
          </cell>
          <cell r="E330">
            <v>0</v>
          </cell>
          <cell r="F330">
            <v>-4.1521464784940086E-11</v>
          </cell>
          <cell r="G330">
            <v>-6.2282197177410126E-9</v>
          </cell>
        </row>
        <row r="331">
          <cell r="A331">
            <v>322</v>
          </cell>
          <cell r="B331">
            <v>0</v>
          </cell>
          <cell r="C331">
            <v>-6.2282197177410126E-9</v>
          </cell>
          <cell r="D331">
            <v>-4.1521464784940086E-11</v>
          </cell>
          <cell r="E331">
            <v>0</v>
          </cell>
          <cell r="F331">
            <v>-4.1521464784940086E-11</v>
          </cell>
          <cell r="G331">
            <v>-6.2282197177410126E-9</v>
          </cell>
        </row>
        <row r="332">
          <cell r="A332">
            <v>323</v>
          </cell>
          <cell r="B332">
            <v>0</v>
          </cell>
          <cell r="C332">
            <v>-6.2282197177410126E-9</v>
          </cell>
          <cell r="D332">
            <v>-4.1521464784940086E-11</v>
          </cell>
          <cell r="E332">
            <v>0</v>
          </cell>
          <cell r="F332">
            <v>-4.1521464784940086E-11</v>
          </cell>
          <cell r="G332">
            <v>-6.2282197177410126E-9</v>
          </cell>
        </row>
        <row r="333">
          <cell r="A333">
            <v>324</v>
          </cell>
          <cell r="B333">
            <v>0</v>
          </cell>
          <cell r="C333">
            <v>-6.2282197177410126E-9</v>
          </cell>
          <cell r="D333">
            <v>-4.1521464784940086E-11</v>
          </cell>
          <cell r="E333">
            <v>0</v>
          </cell>
          <cell r="F333">
            <v>-4.1521464784940086E-11</v>
          </cell>
          <cell r="G333">
            <v>-6.2282197177410126E-9</v>
          </cell>
        </row>
        <row r="334">
          <cell r="A334">
            <v>325</v>
          </cell>
          <cell r="B334">
            <v>0</v>
          </cell>
          <cell r="C334">
            <v>-6.2282197177410126E-9</v>
          </cell>
          <cell r="D334">
            <v>-4.1521464784940086E-11</v>
          </cell>
          <cell r="E334">
            <v>0</v>
          </cell>
          <cell r="F334">
            <v>-4.1521464784940086E-11</v>
          </cell>
          <cell r="G334">
            <v>-6.2282197177410126E-9</v>
          </cell>
        </row>
        <row r="335">
          <cell r="A335">
            <v>326</v>
          </cell>
          <cell r="B335">
            <v>0</v>
          </cell>
          <cell r="C335">
            <v>-6.2282197177410126E-9</v>
          </cell>
          <cell r="D335">
            <v>-4.1521464784940086E-11</v>
          </cell>
          <cell r="E335">
            <v>0</v>
          </cell>
          <cell r="F335">
            <v>-4.1521464784940086E-11</v>
          </cell>
          <cell r="G335">
            <v>-6.2282197177410126E-9</v>
          </cell>
        </row>
        <row r="336">
          <cell r="A336">
            <v>327</v>
          </cell>
          <cell r="B336">
            <v>0</v>
          </cell>
          <cell r="C336">
            <v>-6.2282197177410126E-9</v>
          </cell>
          <cell r="D336">
            <v>-4.1521464784940086E-11</v>
          </cell>
          <cell r="E336">
            <v>0</v>
          </cell>
          <cell r="F336">
            <v>-4.1521464784940086E-11</v>
          </cell>
          <cell r="G336">
            <v>-6.2282197177410126E-9</v>
          </cell>
        </row>
        <row r="337">
          <cell r="A337">
            <v>328</v>
          </cell>
          <cell r="B337">
            <v>0</v>
          </cell>
          <cell r="C337">
            <v>-6.2282197177410126E-9</v>
          </cell>
          <cell r="D337">
            <v>-4.1521464784940086E-11</v>
          </cell>
          <cell r="E337">
            <v>0</v>
          </cell>
          <cell r="F337">
            <v>-4.1521464784940086E-11</v>
          </cell>
          <cell r="G337">
            <v>-6.2282197177410126E-9</v>
          </cell>
        </row>
        <row r="338">
          <cell r="A338">
            <v>329</v>
          </cell>
          <cell r="B338">
            <v>0</v>
          </cell>
          <cell r="C338">
            <v>-6.2282197177410126E-9</v>
          </cell>
          <cell r="D338">
            <v>-4.1521464784940086E-11</v>
          </cell>
          <cell r="E338">
            <v>0</v>
          </cell>
          <cell r="F338">
            <v>-4.1521464784940086E-11</v>
          </cell>
          <cell r="G338">
            <v>-6.2282197177410126E-9</v>
          </cell>
        </row>
        <row r="339">
          <cell r="A339">
            <v>330</v>
          </cell>
          <cell r="B339">
            <v>0</v>
          </cell>
          <cell r="C339">
            <v>-6.2282197177410126E-9</v>
          </cell>
          <cell r="D339">
            <v>-4.1521464784940086E-11</v>
          </cell>
          <cell r="E339">
            <v>0</v>
          </cell>
          <cell r="F339">
            <v>-4.1521464784940086E-11</v>
          </cell>
          <cell r="G339">
            <v>-6.2282197177410126E-9</v>
          </cell>
        </row>
        <row r="340">
          <cell r="A340">
            <v>331</v>
          </cell>
          <cell r="B340">
            <v>0</v>
          </cell>
          <cell r="C340">
            <v>-6.2282197177410126E-9</v>
          </cell>
          <cell r="D340">
            <v>-4.1521464784940086E-11</v>
          </cell>
          <cell r="E340">
            <v>0</v>
          </cell>
          <cell r="F340">
            <v>-4.1521464784940086E-11</v>
          </cell>
          <cell r="G340">
            <v>-6.2282197177410126E-9</v>
          </cell>
        </row>
        <row r="341">
          <cell r="A341">
            <v>332</v>
          </cell>
          <cell r="B341">
            <v>0</v>
          </cell>
          <cell r="C341">
            <v>-6.2282197177410126E-9</v>
          </cell>
          <cell r="D341">
            <v>-4.1521464784940086E-11</v>
          </cell>
          <cell r="E341">
            <v>0</v>
          </cell>
          <cell r="F341">
            <v>-4.1521464784940086E-11</v>
          </cell>
          <cell r="G341">
            <v>-6.2282197177410126E-9</v>
          </cell>
        </row>
        <row r="342">
          <cell r="A342">
            <v>333</v>
          </cell>
          <cell r="B342">
            <v>0</v>
          </cell>
          <cell r="C342">
            <v>-6.2282197177410126E-9</v>
          </cell>
          <cell r="D342">
            <v>-4.1521464784940086E-11</v>
          </cell>
          <cell r="E342">
            <v>0</v>
          </cell>
          <cell r="F342">
            <v>-4.1521464784940086E-11</v>
          </cell>
          <cell r="G342">
            <v>-6.2282197177410126E-9</v>
          </cell>
        </row>
        <row r="343">
          <cell r="A343">
            <v>334</v>
          </cell>
          <cell r="B343">
            <v>0</v>
          </cell>
          <cell r="C343">
            <v>-6.2282197177410126E-9</v>
          </cell>
          <cell r="D343">
            <v>-4.1521464784940086E-11</v>
          </cell>
          <cell r="E343">
            <v>0</v>
          </cell>
          <cell r="F343">
            <v>-4.1521464784940086E-11</v>
          </cell>
          <cell r="G343">
            <v>-6.2282197177410126E-9</v>
          </cell>
        </row>
        <row r="344">
          <cell r="A344">
            <v>335</v>
          </cell>
          <cell r="B344">
            <v>0</v>
          </cell>
          <cell r="C344">
            <v>-6.2282197177410126E-9</v>
          </cell>
          <cell r="D344">
            <v>-4.1521464784940086E-11</v>
          </cell>
          <cell r="E344">
            <v>0</v>
          </cell>
          <cell r="F344">
            <v>-4.1521464784940086E-11</v>
          </cell>
          <cell r="G344">
            <v>-6.2282197177410126E-9</v>
          </cell>
        </row>
        <row r="345">
          <cell r="A345">
            <v>336</v>
          </cell>
          <cell r="B345">
            <v>0</v>
          </cell>
          <cell r="C345">
            <v>-6.2282197177410126E-9</v>
          </cell>
          <cell r="D345">
            <v>-4.1521464784940086E-11</v>
          </cell>
          <cell r="E345">
            <v>0</v>
          </cell>
          <cell r="F345">
            <v>-4.1521464784940086E-11</v>
          </cell>
          <cell r="G345">
            <v>-6.2282197177410126E-9</v>
          </cell>
        </row>
        <row r="346">
          <cell r="A346">
            <v>337</v>
          </cell>
          <cell r="B346">
            <v>0</v>
          </cell>
          <cell r="C346">
            <v>-6.2282197177410126E-9</v>
          </cell>
          <cell r="D346">
            <v>-4.1521464784940086E-11</v>
          </cell>
          <cell r="E346">
            <v>0</v>
          </cell>
          <cell r="F346">
            <v>-4.1521464784940086E-11</v>
          </cell>
          <cell r="G346">
            <v>-6.2282197177410126E-9</v>
          </cell>
        </row>
        <row r="347">
          <cell r="A347">
            <v>338</v>
          </cell>
          <cell r="B347">
            <v>0</v>
          </cell>
          <cell r="C347">
            <v>-6.2282197177410126E-9</v>
          </cell>
          <cell r="D347">
            <v>-4.1521464784940086E-11</v>
          </cell>
          <cell r="E347">
            <v>0</v>
          </cell>
          <cell r="F347">
            <v>-4.1521464784940086E-11</v>
          </cell>
          <cell r="G347">
            <v>-6.2282197177410126E-9</v>
          </cell>
        </row>
        <row r="348">
          <cell r="A348">
            <v>339</v>
          </cell>
          <cell r="B348">
            <v>0</v>
          </cell>
          <cell r="C348">
            <v>-6.2282197177410126E-9</v>
          </cell>
          <cell r="D348">
            <v>-4.1521464784940086E-11</v>
          </cell>
          <cell r="E348">
            <v>0</v>
          </cell>
          <cell r="F348">
            <v>-4.1521464784940086E-11</v>
          </cell>
          <cell r="G348">
            <v>-6.2282197177410126E-9</v>
          </cell>
        </row>
        <row r="349">
          <cell r="A349">
            <v>340</v>
          </cell>
          <cell r="B349">
            <v>0</v>
          </cell>
          <cell r="C349">
            <v>-6.2282197177410126E-9</v>
          </cell>
          <cell r="D349">
            <v>-4.1521464784940086E-11</v>
          </cell>
          <cell r="E349">
            <v>0</v>
          </cell>
          <cell r="F349">
            <v>-4.1521464784940086E-11</v>
          </cell>
          <cell r="G349">
            <v>-6.2282197177410126E-9</v>
          </cell>
        </row>
        <row r="350">
          <cell r="A350">
            <v>341</v>
          </cell>
          <cell r="B350">
            <v>0</v>
          </cell>
          <cell r="C350">
            <v>-6.2282197177410126E-9</v>
          </cell>
          <cell r="D350">
            <v>-4.1521464784940086E-11</v>
          </cell>
          <cell r="E350">
            <v>0</v>
          </cell>
          <cell r="F350">
            <v>-4.1521464784940086E-11</v>
          </cell>
          <cell r="G350">
            <v>-6.2282197177410126E-9</v>
          </cell>
        </row>
        <row r="351">
          <cell r="A351">
            <v>342</v>
          </cell>
          <cell r="B351">
            <v>0</v>
          </cell>
          <cell r="C351">
            <v>-6.2282197177410126E-9</v>
          </cell>
          <cell r="D351">
            <v>-4.1521464784940086E-11</v>
          </cell>
          <cell r="E351">
            <v>0</v>
          </cell>
          <cell r="F351">
            <v>-4.1521464784940086E-11</v>
          </cell>
          <cell r="G351">
            <v>-6.2282197177410126E-9</v>
          </cell>
        </row>
        <row r="352">
          <cell r="A352">
            <v>343</v>
          </cell>
          <cell r="B352">
            <v>0</v>
          </cell>
          <cell r="C352">
            <v>-6.2282197177410126E-9</v>
          </cell>
          <cell r="D352">
            <v>-4.1521464784940086E-11</v>
          </cell>
          <cell r="E352">
            <v>0</v>
          </cell>
          <cell r="F352">
            <v>-4.1521464784940086E-11</v>
          </cell>
          <cell r="G352">
            <v>-6.2282197177410126E-9</v>
          </cell>
        </row>
        <row r="353">
          <cell r="A353">
            <v>344</v>
          </cell>
          <cell r="B353">
            <v>0</v>
          </cell>
          <cell r="C353">
            <v>-6.2282197177410126E-9</v>
          </cell>
          <cell r="D353">
            <v>-4.1521464784940086E-11</v>
          </cell>
          <cell r="E353">
            <v>0</v>
          </cell>
          <cell r="F353">
            <v>-4.1521464784940086E-11</v>
          </cell>
          <cell r="G353">
            <v>-6.2282197177410126E-9</v>
          </cell>
        </row>
        <row r="354">
          <cell r="A354">
            <v>345</v>
          </cell>
          <cell r="B354">
            <v>0</v>
          </cell>
          <cell r="C354">
            <v>-6.2282197177410126E-9</v>
          </cell>
          <cell r="D354">
            <v>-4.1521464784940086E-11</v>
          </cell>
          <cell r="E354">
            <v>0</v>
          </cell>
          <cell r="F354">
            <v>-4.1521464784940086E-11</v>
          </cell>
          <cell r="G354">
            <v>-6.2282197177410126E-9</v>
          </cell>
        </row>
        <row r="355">
          <cell r="A355">
            <v>346</v>
          </cell>
          <cell r="B355">
            <v>0</v>
          </cell>
          <cell r="C355">
            <v>-6.2282197177410126E-9</v>
          </cell>
          <cell r="D355">
            <v>-4.1521464784940086E-11</v>
          </cell>
          <cell r="E355">
            <v>0</v>
          </cell>
          <cell r="F355">
            <v>-4.1521464784940086E-11</v>
          </cell>
          <cell r="G355">
            <v>-6.2282197177410126E-9</v>
          </cell>
        </row>
        <row r="356">
          <cell r="A356">
            <v>347</v>
          </cell>
          <cell r="B356">
            <v>0</v>
          </cell>
          <cell r="C356">
            <v>-6.2282197177410126E-9</v>
          </cell>
          <cell r="D356">
            <v>-4.1521464784940086E-11</v>
          </cell>
          <cell r="E356">
            <v>0</v>
          </cell>
          <cell r="F356">
            <v>-4.1521464784940086E-11</v>
          </cell>
          <cell r="G356">
            <v>-6.2282197177410126E-9</v>
          </cell>
        </row>
        <row r="357">
          <cell r="A357">
            <v>348</v>
          </cell>
          <cell r="B357">
            <v>0</v>
          </cell>
          <cell r="C357">
            <v>-6.2282197177410126E-9</v>
          </cell>
          <cell r="D357">
            <v>-4.1521464784940086E-11</v>
          </cell>
          <cell r="E357">
            <v>0</v>
          </cell>
          <cell r="F357">
            <v>-4.1521464784940086E-11</v>
          </cell>
          <cell r="G357">
            <v>-6.2282197177410126E-9</v>
          </cell>
        </row>
        <row r="358">
          <cell r="A358">
            <v>349</v>
          </cell>
          <cell r="B358">
            <v>0</v>
          </cell>
          <cell r="C358">
            <v>-6.2282197177410126E-9</v>
          </cell>
          <cell r="D358">
            <v>-4.1521464784940086E-11</v>
          </cell>
          <cell r="E358">
            <v>0</v>
          </cell>
          <cell r="F358">
            <v>-4.1521464784940086E-11</v>
          </cell>
          <cell r="G358">
            <v>-6.2282197177410126E-9</v>
          </cell>
        </row>
        <row r="359">
          <cell r="A359">
            <v>350</v>
          </cell>
          <cell r="B359">
            <v>0</v>
          </cell>
          <cell r="C359">
            <v>-6.2282197177410126E-9</v>
          </cell>
          <cell r="D359">
            <v>-4.1521464784940086E-11</v>
          </cell>
          <cell r="E359">
            <v>0</v>
          </cell>
          <cell r="F359">
            <v>-4.1521464784940086E-11</v>
          </cell>
          <cell r="G359">
            <v>-6.2282197177410126E-9</v>
          </cell>
        </row>
        <row r="360">
          <cell r="A360">
            <v>351</v>
          </cell>
          <cell r="B360">
            <v>0</v>
          </cell>
          <cell r="C360">
            <v>-6.2282197177410126E-9</v>
          </cell>
          <cell r="D360">
            <v>-4.1521464784940086E-11</v>
          </cell>
          <cell r="E360">
            <v>0</v>
          </cell>
          <cell r="F360">
            <v>-4.1521464784940086E-11</v>
          </cell>
          <cell r="G360">
            <v>-6.2282197177410126E-9</v>
          </cell>
        </row>
        <row r="361">
          <cell r="A361">
            <v>352</v>
          </cell>
          <cell r="B361">
            <v>0</v>
          </cell>
          <cell r="C361">
            <v>-6.2282197177410126E-9</v>
          </cell>
          <cell r="D361">
            <v>-4.1521464784940086E-11</v>
          </cell>
          <cell r="E361">
            <v>0</v>
          </cell>
          <cell r="F361">
            <v>-4.1521464784940086E-11</v>
          </cell>
          <cell r="G361">
            <v>-6.2282197177410126E-9</v>
          </cell>
        </row>
        <row r="362">
          <cell r="A362">
            <v>353</v>
          </cell>
          <cell r="B362">
            <v>0</v>
          </cell>
          <cell r="C362">
            <v>-6.2282197177410126E-9</v>
          </cell>
          <cell r="D362">
            <v>-4.1521464784940086E-11</v>
          </cell>
          <cell r="E362">
            <v>0</v>
          </cell>
          <cell r="F362">
            <v>-4.1521464784940086E-11</v>
          </cell>
          <cell r="G362">
            <v>-6.2282197177410126E-9</v>
          </cell>
        </row>
        <row r="363">
          <cell r="A363">
            <v>354</v>
          </cell>
          <cell r="B363">
            <v>0</v>
          </cell>
          <cell r="C363">
            <v>-6.2282197177410126E-9</v>
          </cell>
          <cell r="D363">
            <v>-4.1521464784940086E-11</v>
          </cell>
          <cell r="E363">
            <v>0</v>
          </cell>
          <cell r="F363">
            <v>-4.1521464784940086E-11</v>
          </cell>
          <cell r="G363">
            <v>-6.2282197177410126E-9</v>
          </cell>
        </row>
        <row r="364">
          <cell r="A364">
            <v>355</v>
          </cell>
          <cell r="B364">
            <v>0</v>
          </cell>
          <cell r="C364">
            <v>-6.2282197177410126E-9</v>
          </cell>
          <cell r="D364">
            <v>-4.1521464784940086E-11</v>
          </cell>
          <cell r="E364">
            <v>0</v>
          </cell>
          <cell r="F364">
            <v>-4.1521464784940086E-11</v>
          </cell>
          <cell r="G364">
            <v>-6.2282197177410126E-9</v>
          </cell>
        </row>
        <row r="365">
          <cell r="A365">
            <v>356</v>
          </cell>
          <cell r="B365">
            <v>0</v>
          </cell>
          <cell r="C365">
            <v>-6.2282197177410126E-9</v>
          </cell>
          <cell r="D365">
            <v>-4.1521464784940086E-11</v>
          </cell>
          <cell r="E365">
            <v>0</v>
          </cell>
          <cell r="F365">
            <v>-4.1521464784940086E-11</v>
          </cell>
          <cell r="G365">
            <v>-6.2282197177410126E-9</v>
          </cell>
        </row>
        <row r="366">
          <cell r="A366">
            <v>357</v>
          </cell>
          <cell r="B366">
            <v>0</v>
          </cell>
          <cell r="C366">
            <v>-6.2282197177410126E-9</v>
          </cell>
          <cell r="D366">
            <v>-4.1521464784940086E-11</v>
          </cell>
          <cell r="E366">
            <v>0</v>
          </cell>
          <cell r="F366">
            <v>-4.1521464784940086E-11</v>
          </cell>
          <cell r="G366">
            <v>-6.2282197177410126E-9</v>
          </cell>
        </row>
        <row r="367">
          <cell r="A367">
            <v>358</v>
          </cell>
          <cell r="B367">
            <v>0</v>
          </cell>
          <cell r="C367">
            <v>-6.2282197177410126E-9</v>
          </cell>
          <cell r="D367">
            <v>-4.1521464784940086E-11</v>
          </cell>
          <cell r="E367">
            <v>0</v>
          </cell>
          <cell r="F367">
            <v>-4.1521464784940086E-11</v>
          </cell>
          <cell r="G367">
            <v>-6.2282197177410126E-9</v>
          </cell>
        </row>
        <row r="368">
          <cell r="A368">
            <v>359</v>
          </cell>
          <cell r="B368">
            <v>0</v>
          </cell>
          <cell r="C368">
            <v>-6.2282197177410126E-9</v>
          </cell>
          <cell r="D368">
            <v>-4.1521464784940086E-11</v>
          </cell>
          <cell r="E368">
            <v>0</v>
          </cell>
          <cell r="F368">
            <v>-4.1521464784940086E-11</v>
          </cell>
          <cell r="G368">
            <v>-6.2282197177410126E-9</v>
          </cell>
        </row>
        <row r="369">
          <cell r="A369">
            <v>360</v>
          </cell>
          <cell r="B369">
            <v>0</v>
          </cell>
          <cell r="C369">
            <v>-6.2282197177410126E-9</v>
          </cell>
          <cell r="D369">
            <v>-4.1521464784940086E-11</v>
          </cell>
          <cell r="E369">
            <v>0</v>
          </cell>
          <cell r="F369">
            <v>-4.1521464784940086E-11</v>
          </cell>
          <cell r="G369">
            <v>-6.2282197177410126E-9</v>
          </cell>
        </row>
        <row r="370">
          <cell r="A370">
            <v>361</v>
          </cell>
          <cell r="B370">
            <v>0</v>
          </cell>
          <cell r="C370">
            <v>-6.2282197177410126E-9</v>
          </cell>
          <cell r="D370">
            <v>-4.1521464784940086E-11</v>
          </cell>
          <cell r="E370">
            <v>0</v>
          </cell>
          <cell r="F370">
            <v>-4.1521464784940086E-11</v>
          </cell>
          <cell r="G370">
            <v>-6.2282197177410126E-9</v>
          </cell>
        </row>
        <row r="371">
          <cell r="A371">
            <v>362</v>
          </cell>
          <cell r="B371">
            <v>0</v>
          </cell>
          <cell r="C371">
            <v>-6.2282197177410126E-9</v>
          </cell>
          <cell r="D371">
            <v>-4.1521464784940086E-11</v>
          </cell>
          <cell r="E371">
            <v>0</v>
          </cell>
          <cell r="F371">
            <v>-4.1521464784940086E-11</v>
          </cell>
          <cell r="G371">
            <v>-6.2282197177410126E-9</v>
          </cell>
        </row>
        <row r="372">
          <cell r="A372">
            <v>363</v>
          </cell>
          <cell r="B372">
            <v>0</v>
          </cell>
          <cell r="C372">
            <v>-6.2282197177410126E-9</v>
          </cell>
          <cell r="D372">
            <v>-4.1521464784940086E-11</v>
          </cell>
          <cell r="E372">
            <v>0</v>
          </cell>
          <cell r="F372">
            <v>-4.1521464784940086E-11</v>
          </cell>
          <cell r="G372">
            <v>-6.2282197177410126E-9</v>
          </cell>
        </row>
        <row r="373">
          <cell r="A373">
            <v>364</v>
          </cell>
          <cell r="B373">
            <v>0</v>
          </cell>
          <cell r="C373">
            <v>-6.2282197177410126E-9</v>
          </cell>
          <cell r="D373">
            <v>-4.1521464784940086E-11</v>
          </cell>
          <cell r="E373">
            <v>0</v>
          </cell>
          <cell r="F373">
            <v>-4.1521464784940086E-11</v>
          </cell>
          <cell r="G373">
            <v>-6.2282197177410126E-9</v>
          </cell>
        </row>
        <row r="374">
          <cell r="A374">
            <v>365</v>
          </cell>
          <cell r="B374">
            <v>0</v>
          </cell>
          <cell r="C374">
            <v>-6.2282197177410126E-9</v>
          </cell>
          <cell r="D374">
            <v>-4.1521464784940086E-11</v>
          </cell>
          <cell r="E374">
            <v>0</v>
          </cell>
          <cell r="F374">
            <v>-4.1521464784940086E-11</v>
          </cell>
          <cell r="G374">
            <v>-6.2282197177410126E-9</v>
          </cell>
        </row>
        <row r="375">
          <cell r="A375">
            <v>366</v>
          </cell>
          <cell r="B375">
            <v>0</v>
          </cell>
          <cell r="C375">
            <v>-6.2282197177410126E-9</v>
          </cell>
          <cell r="D375">
            <v>-4.1521464784940086E-11</v>
          </cell>
          <cell r="E375">
            <v>0</v>
          </cell>
          <cell r="F375">
            <v>-4.1521464784940086E-11</v>
          </cell>
          <cell r="G375">
            <v>-6.2282197177410126E-9</v>
          </cell>
        </row>
        <row r="376">
          <cell r="A376">
            <v>367</v>
          </cell>
          <cell r="B376">
            <v>0</v>
          </cell>
          <cell r="C376">
            <v>-6.2282197177410126E-9</v>
          </cell>
          <cell r="D376">
            <v>-4.1521464784940086E-11</v>
          </cell>
          <cell r="E376">
            <v>0</v>
          </cell>
          <cell r="F376">
            <v>-4.1521464784940086E-11</v>
          </cell>
          <cell r="G376">
            <v>-6.2282197177410126E-9</v>
          </cell>
        </row>
        <row r="377">
          <cell r="A377">
            <v>368</v>
          </cell>
          <cell r="B377">
            <v>0</v>
          </cell>
          <cell r="C377">
            <v>-6.2282197177410126E-9</v>
          </cell>
          <cell r="D377">
            <v>-4.1521464784940086E-11</v>
          </cell>
          <cell r="E377">
            <v>0</v>
          </cell>
          <cell r="F377">
            <v>-4.1521464784940086E-11</v>
          </cell>
          <cell r="G377">
            <v>-6.2282197177410126E-9</v>
          </cell>
        </row>
        <row r="378">
          <cell r="A378">
            <v>369</v>
          </cell>
          <cell r="B378">
            <v>0</v>
          </cell>
          <cell r="C378">
            <v>-6.2282197177410126E-9</v>
          </cell>
          <cell r="D378">
            <v>-4.1521464784940086E-11</v>
          </cell>
          <cell r="E378">
            <v>0</v>
          </cell>
          <cell r="F378">
            <v>-4.1521464784940086E-11</v>
          </cell>
          <cell r="G378">
            <v>-6.2282197177410126E-9</v>
          </cell>
        </row>
        <row r="379">
          <cell r="A379">
            <v>370</v>
          </cell>
          <cell r="B379">
            <v>0</v>
          </cell>
          <cell r="C379">
            <v>-6.2282197177410126E-9</v>
          </cell>
          <cell r="D379">
            <v>-4.1521464784940086E-11</v>
          </cell>
          <cell r="E379">
            <v>0</v>
          </cell>
          <cell r="F379">
            <v>-4.1521464784940086E-11</v>
          </cell>
          <cell r="G379">
            <v>-6.2282197177410126E-9</v>
          </cell>
        </row>
        <row r="380">
          <cell r="A380">
            <v>371</v>
          </cell>
          <cell r="B380">
            <v>0</v>
          </cell>
          <cell r="C380">
            <v>-6.2282197177410126E-9</v>
          </cell>
          <cell r="D380">
            <v>-4.1521464784940086E-11</v>
          </cell>
          <cell r="E380">
            <v>0</v>
          </cell>
          <cell r="F380">
            <v>-4.1521464784940086E-11</v>
          </cell>
          <cell r="G380">
            <v>-6.2282197177410126E-9</v>
          </cell>
        </row>
        <row r="381">
          <cell r="A381">
            <v>372</v>
          </cell>
          <cell r="B381">
            <v>0</v>
          </cell>
          <cell r="C381">
            <v>-6.2282197177410126E-9</v>
          </cell>
          <cell r="D381">
            <v>-4.1521464784940086E-11</v>
          </cell>
          <cell r="E381">
            <v>0</v>
          </cell>
          <cell r="F381">
            <v>-4.1521464784940086E-11</v>
          </cell>
          <cell r="G381">
            <v>-6.2282197177410126E-9</v>
          </cell>
        </row>
        <row r="382">
          <cell r="A382">
            <v>373</v>
          </cell>
          <cell r="B382">
            <v>0</v>
          </cell>
          <cell r="C382">
            <v>-6.2282197177410126E-9</v>
          </cell>
          <cell r="D382">
            <v>-4.1521464784940086E-11</v>
          </cell>
          <cell r="E382">
            <v>0</v>
          </cell>
          <cell r="F382">
            <v>-4.1521464784940086E-11</v>
          </cell>
          <cell r="G382">
            <v>-6.2282197177410126E-9</v>
          </cell>
        </row>
        <row r="383">
          <cell r="A383">
            <v>374</v>
          </cell>
          <cell r="B383">
            <v>0</v>
          </cell>
          <cell r="C383">
            <v>-6.2282197177410126E-9</v>
          </cell>
          <cell r="D383">
            <v>-4.1521464784940086E-11</v>
          </cell>
          <cell r="E383">
            <v>0</v>
          </cell>
          <cell r="F383">
            <v>-4.1521464784940086E-11</v>
          </cell>
          <cell r="G383">
            <v>-6.2282197177410126E-9</v>
          </cell>
        </row>
        <row r="384">
          <cell r="A384">
            <v>375</v>
          </cell>
          <cell r="B384">
            <v>0</v>
          </cell>
          <cell r="C384">
            <v>-6.2282197177410126E-9</v>
          </cell>
          <cell r="D384">
            <v>-4.1521464784940086E-11</v>
          </cell>
          <cell r="E384">
            <v>0</v>
          </cell>
          <cell r="F384">
            <v>-4.1521464784940086E-11</v>
          </cell>
          <cell r="G384">
            <v>-6.2282197177410126E-9</v>
          </cell>
        </row>
        <row r="385">
          <cell r="A385">
            <v>376</v>
          </cell>
          <cell r="B385">
            <v>0</v>
          </cell>
          <cell r="C385">
            <v>-6.2282197177410126E-9</v>
          </cell>
          <cell r="D385">
            <v>-4.1521464784940086E-11</v>
          </cell>
          <cell r="E385">
            <v>0</v>
          </cell>
          <cell r="F385">
            <v>-4.1521464784940086E-11</v>
          </cell>
          <cell r="G385">
            <v>-6.2282197177410126E-9</v>
          </cell>
        </row>
        <row r="386">
          <cell r="A386">
            <v>377</v>
          </cell>
          <cell r="B386">
            <v>0</v>
          </cell>
          <cell r="C386">
            <v>-6.2282197177410126E-9</v>
          </cell>
          <cell r="D386">
            <v>-4.1521464784940086E-11</v>
          </cell>
          <cell r="E386">
            <v>0</v>
          </cell>
          <cell r="F386">
            <v>-4.1521464784940086E-11</v>
          </cell>
          <cell r="G386">
            <v>-6.2282197177410126E-9</v>
          </cell>
        </row>
        <row r="387">
          <cell r="A387">
            <v>378</v>
          </cell>
          <cell r="B387">
            <v>0</v>
          </cell>
          <cell r="C387">
            <v>-6.2282197177410126E-9</v>
          </cell>
          <cell r="D387">
            <v>-4.1521464784940086E-11</v>
          </cell>
          <cell r="E387">
            <v>0</v>
          </cell>
          <cell r="F387">
            <v>-4.1521464784940086E-11</v>
          </cell>
          <cell r="G387">
            <v>-6.2282197177410126E-9</v>
          </cell>
        </row>
        <row r="388">
          <cell r="A388">
            <v>379</v>
          </cell>
          <cell r="B388">
            <v>0</v>
          </cell>
          <cell r="C388">
            <v>-6.2282197177410126E-9</v>
          </cell>
          <cell r="D388">
            <v>-4.1521464784940086E-11</v>
          </cell>
          <cell r="E388">
            <v>0</v>
          </cell>
          <cell r="F388">
            <v>-4.1521464784940086E-11</v>
          </cell>
          <cell r="G388">
            <v>-6.2282197177410126E-9</v>
          </cell>
        </row>
        <row r="389">
          <cell r="A389">
            <v>380</v>
          </cell>
          <cell r="B389">
            <v>0</v>
          </cell>
          <cell r="C389">
            <v>-6.2282197177410126E-9</v>
          </cell>
          <cell r="D389">
            <v>-4.1521464784940086E-11</v>
          </cell>
          <cell r="E389">
            <v>0</v>
          </cell>
          <cell r="F389">
            <v>-4.1521464784940086E-11</v>
          </cell>
          <cell r="G389">
            <v>-6.2282197177410126E-9</v>
          </cell>
        </row>
        <row r="390">
          <cell r="A390">
            <v>381</v>
          </cell>
          <cell r="B390">
            <v>0</v>
          </cell>
          <cell r="C390">
            <v>-6.2282197177410126E-9</v>
          </cell>
          <cell r="D390">
            <v>-4.1521464784940086E-11</v>
          </cell>
          <cell r="E390">
            <v>0</v>
          </cell>
          <cell r="F390">
            <v>-4.1521464784940086E-11</v>
          </cell>
          <cell r="G390">
            <v>-6.2282197177410126E-9</v>
          </cell>
        </row>
        <row r="391">
          <cell r="A391">
            <v>382</v>
          </cell>
          <cell r="B391">
            <v>0</v>
          </cell>
          <cell r="C391">
            <v>-6.2282197177410126E-9</v>
          </cell>
          <cell r="D391">
            <v>-4.1521464784940086E-11</v>
          </cell>
          <cell r="E391">
            <v>0</v>
          </cell>
          <cell r="F391">
            <v>-4.1521464784940086E-11</v>
          </cell>
          <cell r="G391">
            <v>-6.2282197177410126E-9</v>
          </cell>
        </row>
        <row r="392">
          <cell r="A392">
            <v>383</v>
          </cell>
          <cell r="B392">
            <v>0</v>
          </cell>
          <cell r="C392">
            <v>-6.2282197177410126E-9</v>
          </cell>
          <cell r="D392">
            <v>-4.1521464784940086E-11</v>
          </cell>
          <cell r="E392">
            <v>0</v>
          </cell>
          <cell r="F392">
            <v>-4.1521464784940086E-11</v>
          </cell>
          <cell r="G392">
            <v>-6.2282197177410126E-9</v>
          </cell>
        </row>
        <row r="393">
          <cell r="A393">
            <v>384</v>
          </cell>
          <cell r="B393">
            <v>0</v>
          </cell>
          <cell r="C393">
            <v>-6.2282197177410126E-9</v>
          </cell>
          <cell r="D393">
            <v>-4.1521464784940086E-11</v>
          </cell>
          <cell r="E393">
            <v>0</v>
          </cell>
          <cell r="F393">
            <v>-4.1521464784940086E-11</v>
          </cell>
          <cell r="G393">
            <v>-6.2282197177410126E-9</v>
          </cell>
        </row>
        <row r="394">
          <cell r="A394">
            <v>385</v>
          </cell>
          <cell r="B394">
            <v>0</v>
          </cell>
          <cell r="C394">
            <v>-6.2282197177410126E-9</v>
          </cell>
          <cell r="D394">
            <v>-4.1521464784940086E-11</v>
          </cell>
          <cell r="E394">
            <v>0</v>
          </cell>
          <cell r="F394">
            <v>-4.1521464784940086E-11</v>
          </cell>
          <cell r="G394">
            <v>-6.2282197177410126E-9</v>
          </cell>
        </row>
        <row r="395">
          <cell r="A395">
            <v>386</v>
          </cell>
          <cell r="B395">
            <v>0</v>
          </cell>
          <cell r="C395">
            <v>-6.2282197177410126E-9</v>
          </cell>
          <cell r="D395">
            <v>-4.1521464784940086E-11</v>
          </cell>
          <cell r="E395">
            <v>0</v>
          </cell>
          <cell r="F395">
            <v>-4.1521464784940086E-11</v>
          </cell>
          <cell r="G395">
            <v>-6.2282197177410126E-9</v>
          </cell>
        </row>
        <row r="396">
          <cell r="A396">
            <v>387</v>
          </cell>
          <cell r="B396">
            <v>0</v>
          </cell>
          <cell r="C396">
            <v>-6.2282197177410126E-9</v>
          </cell>
          <cell r="D396">
            <v>-4.1521464784940086E-11</v>
          </cell>
          <cell r="E396">
            <v>0</v>
          </cell>
          <cell r="F396">
            <v>-4.1521464784940086E-11</v>
          </cell>
          <cell r="G396">
            <v>-6.2282197177410126E-9</v>
          </cell>
        </row>
        <row r="397">
          <cell r="A397">
            <v>388</v>
          </cell>
          <cell r="B397">
            <v>0</v>
          </cell>
          <cell r="C397">
            <v>-6.2282197177410126E-9</v>
          </cell>
          <cell r="D397">
            <v>-4.1521464784940086E-11</v>
          </cell>
          <cell r="E397">
            <v>0</v>
          </cell>
          <cell r="F397">
            <v>-4.1521464784940086E-11</v>
          </cell>
          <cell r="G397">
            <v>-6.2282197177410126E-9</v>
          </cell>
        </row>
        <row r="398">
          <cell r="A398">
            <v>389</v>
          </cell>
          <cell r="B398">
            <v>0</v>
          </cell>
          <cell r="C398">
            <v>-6.2282197177410126E-9</v>
          </cell>
          <cell r="D398">
            <v>-4.1521464784940086E-11</v>
          </cell>
          <cell r="E398">
            <v>0</v>
          </cell>
          <cell r="F398">
            <v>-4.1521464784940086E-11</v>
          </cell>
          <cell r="G398">
            <v>-6.2282197177410126E-9</v>
          </cell>
        </row>
        <row r="399">
          <cell r="A399">
            <v>390</v>
          </cell>
          <cell r="B399">
            <v>0</v>
          </cell>
          <cell r="C399">
            <v>-6.2282197177410126E-9</v>
          </cell>
          <cell r="D399">
            <v>-4.1521464784940086E-11</v>
          </cell>
          <cell r="E399">
            <v>0</v>
          </cell>
          <cell r="F399">
            <v>-4.1521464784940086E-11</v>
          </cell>
          <cell r="G399">
            <v>-6.2282197177410126E-9</v>
          </cell>
        </row>
        <row r="400">
          <cell r="A400">
            <v>391</v>
          </cell>
          <cell r="B400">
            <v>0</v>
          </cell>
          <cell r="C400">
            <v>-6.2282197177410126E-9</v>
          </cell>
          <cell r="D400">
            <v>-4.1521464784940086E-11</v>
          </cell>
          <cell r="E400">
            <v>0</v>
          </cell>
          <cell r="F400">
            <v>-4.1521464784940086E-11</v>
          </cell>
          <cell r="G400">
            <v>-6.2282197177410126E-9</v>
          </cell>
        </row>
        <row r="401">
          <cell r="A401">
            <v>392</v>
          </cell>
          <cell r="B401">
            <v>0</v>
          </cell>
          <cell r="C401">
            <v>-6.2282197177410126E-9</v>
          </cell>
          <cell r="D401">
            <v>-4.1521464784940086E-11</v>
          </cell>
          <cell r="E401">
            <v>0</v>
          </cell>
          <cell r="F401">
            <v>-4.1521464784940086E-11</v>
          </cell>
          <cell r="G401">
            <v>-6.2282197177410126E-9</v>
          </cell>
        </row>
        <row r="402">
          <cell r="A402">
            <v>393</v>
          </cell>
          <cell r="B402">
            <v>0</v>
          </cell>
          <cell r="C402">
            <v>-6.2282197177410126E-9</v>
          </cell>
          <cell r="D402">
            <v>-4.1521464784940086E-11</v>
          </cell>
          <cell r="E402">
            <v>0</v>
          </cell>
          <cell r="F402">
            <v>-4.1521464784940086E-11</v>
          </cell>
          <cell r="G402">
            <v>-6.2282197177410126E-9</v>
          </cell>
        </row>
        <row r="403">
          <cell r="A403">
            <v>394</v>
          </cell>
          <cell r="B403">
            <v>0</v>
          </cell>
          <cell r="C403">
            <v>-6.2282197177410126E-9</v>
          </cell>
          <cell r="D403">
            <v>-4.1521464784940086E-11</v>
          </cell>
          <cell r="E403">
            <v>0</v>
          </cell>
          <cell r="F403">
            <v>-4.1521464784940086E-11</v>
          </cell>
          <cell r="G403">
            <v>-6.2282197177410126E-9</v>
          </cell>
        </row>
        <row r="404">
          <cell r="A404">
            <v>395</v>
          </cell>
          <cell r="B404">
            <v>0</v>
          </cell>
          <cell r="C404">
            <v>-6.2282197177410126E-9</v>
          </cell>
          <cell r="D404">
            <v>-4.1521464784940086E-11</v>
          </cell>
          <cell r="E404">
            <v>0</v>
          </cell>
          <cell r="F404">
            <v>-4.1521464784940086E-11</v>
          </cell>
          <cell r="G404">
            <v>-6.2282197177410126E-9</v>
          </cell>
        </row>
        <row r="405">
          <cell r="A405">
            <v>396</v>
          </cell>
          <cell r="B405">
            <v>0</v>
          </cell>
          <cell r="C405">
            <v>-6.2282197177410126E-9</v>
          </cell>
          <cell r="D405">
            <v>-4.1521464784940086E-11</v>
          </cell>
          <cell r="E405">
            <v>0</v>
          </cell>
          <cell r="F405">
            <v>-4.1521464784940086E-11</v>
          </cell>
          <cell r="G405">
            <v>-6.2282197177410126E-9</v>
          </cell>
        </row>
        <row r="406">
          <cell r="A406">
            <v>397</v>
          </cell>
          <cell r="B406">
            <v>0</v>
          </cell>
          <cell r="C406">
            <v>-6.2282197177410126E-9</v>
          </cell>
          <cell r="D406">
            <v>-4.1521464784940086E-11</v>
          </cell>
          <cell r="E406">
            <v>0</v>
          </cell>
          <cell r="F406">
            <v>-4.1521464784940086E-11</v>
          </cell>
          <cell r="G406">
            <v>-6.2282197177410126E-9</v>
          </cell>
        </row>
        <row r="407">
          <cell r="A407">
            <v>398</v>
          </cell>
          <cell r="B407">
            <v>0</v>
          </cell>
          <cell r="C407">
            <v>-6.2282197177410126E-9</v>
          </cell>
          <cell r="D407">
            <v>-4.1521464784940086E-11</v>
          </cell>
          <cell r="E407">
            <v>0</v>
          </cell>
          <cell r="F407">
            <v>-4.1521464784940086E-11</v>
          </cell>
          <cell r="G407">
            <v>-6.2282197177410126E-9</v>
          </cell>
        </row>
        <row r="408">
          <cell r="A408">
            <v>399</v>
          </cell>
          <cell r="B408">
            <v>0</v>
          </cell>
          <cell r="C408">
            <v>-6.2282197177410126E-9</v>
          </cell>
          <cell r="D408">
            <v>-4.1521464784940086E-11</v>
          </cell>
          <cell r="E408">
            <v>0</v>
          </cell>
          <cell r="F408">
            <v>-4.1521464784940086E-11</v>
          </cell>
          <cell r="G408">
            <v>-6.2282197177410126E-9</v>
          </cell>
        </row>
        <row r="409">
          <cell r="A409">
            <v>400</v>
          </cell>
          <cell r="B409">
            <v>0</v>
          </cell>
          <cell r="C409">
            <v>-6.2282197177410126E-9</v>
          </cell>
          <cell r="D409">
            <v>-4.1521464784940086E-11</v>
          </cell>
          <cell r="E409">
            <v>0</v>
          </cell>
          <cell r="F409">
            <v>-4.1521464784940086E-11</v>
          </cell>
          <cell r="G409">
            <v>-6.2282197177410126E-9</v>
          </cell>
        </row>
        <row r="410">
          <cell r="A410">
            <v>401</v>
          </cell>
          <cell r="B410">
            <v>0</v>
          </cell>
          <cell r="C410">
            <v>-6.2282197177410126E-9</v>
          </cell>
          <cell r="D410">
            <v>-4.1521464784940086E-11</v>
          </cell>
          <cell r="E410">
            <v>0</v>
          </cell>
          <cell r="F410">
            <v>-4.1521464784940086E-11</v>
          </cell>
          <cell r="G410">
            <v>-6.2282197177410126E-9</v>
          </cell>
        </row>
        <row r="411">
          <cell r="A411">
            <v>402</v>
          </cell>
          <cell r="B411">
            <v>0</v>
          </cell>
          <cell r="C411">
            <v>-6.2282197177410126E-9</v>
          </cell>
          <cell r="D411">
            <v>-4.1521464784940086E-11</v>
          </cell>
          <cell r="E411">
            <v>0</v>
          </cell>
          <cell r="F411">
            <v>-4.1521464784940086E-11</v>
          </cell>
          <cell r="G411">
            <v>-6.2282197177410126E-9</v>
          </cell>
        </row>
        <row r="412">
          <cell r="A412">
            <v>403</v>
          </cell>
          <cell r="B412">
            <v>0</v>
          </cell>
          <cell r="C412">
            <v>-6.2282197177410126E-9</v>
          </cell>
          <cell r="D412">
            <v>-4.1521464784940086E-11</v>
          </cell>
          <cell r="E412">
            <v>0</v>
          </cell>
          <cell r="F412">
            <v>-4.1521464784940086E-11</v>
          </cell>
          <cell r="G412">
            <v>-6.2282197177410126E-9</v>
          </cell>
        </row>
        <row r="413">
          <cell r="A413">
            <v>404</v>
          </cell>
          <cell r="B413">
            <v>0</v>
          </cell>
          <cell r="C413">
            <v>-6.2282197177410126E-9</v>
          </cell>
          <cell r="D413">
            <v>-4.1521464784940086E-11</v>
          </cell>
          <cell r="E413">
            <v>0</v>
          </cell>
          <cell r="F413">
            <v>-4.1521464784940086E-11</v>
          </cell>
          <cell r="G413">
            <v>-6.2282197177410126E-9</v>
          </cell>
        </row>
        <row r="414">
          <cell r="A414">
            <v>405</v>
          </cell>
          <cell r="B414">
            <v>0</v>
          </cell>
          <cell r="C414">
            <v>-6.2282197177410126E-9</v>
          </cell>
          <cell r="D414">
            <v>-4.1521464784940086E-11</v>
          </cell>
          <cell r="E414">
            <v>0</v>
          </cell>
          <cell r="F414">
            <v>-4.1521464784940086E-11</v>
          </cell>
          <cell r="G414">
            <v>-6.2282197177410126E-9</v>
          </cell>
        </row>
        <row r="415">
          <cell r="A415">
            <v>406</v>
          </cell>
          <cell r="B415">
            <v>0</v>
          </cell>
          <cell r="C415">
            <v>-6.2282197177410126E-9</v>
          </cell>
          <cell r="D415">
            <v>-4.1521464784940086E-11</v>
          </cell>
          <cell r="E415">
            <v>0</v>
          </cell>
          <cell r="F415">
            <v>-4.1521464784940086E-11</v>
          </cell>
          <cell r="G415">
            <v>-6.2282197177410126E-9</v>
          </cell>
        </row>
        <row r="416">
          <cell r="A416">
            <v>407</v>
          </cell>
          <cell r="B416">
            <v>0</v>
          </cell>
          <cell r="C416">
            <v>-6.2282197177410126E-9</v>
          </cell>
          <cell r="D416">
            <v>-4.1521464784940086E-11</v>
          </cell>
          <cell r="E416">
            <v>0</v>
          </cell>
          <cell r="F416">
            <v>-4.1521464784940086E-11</v>
          </cell>
          <cell r="G416">
            <v>-6.2282197177410126E-9</v>
          </cell>
        </row>
        <row r="417">
          <cell r="A417">
            <v>408</v>
          </cell>
          <cell r="B417">
            <v>0</v>
          </cell>
          <cell r="C417">
            <v>-6.2282197177410126E-9</v>
          </cell>
          <cell r="D417">
            <v>-4.1521464784940086E-11</v>
          </cell>
          <cell r="E417">
            <v>0</v>
          </cell>
          <cell r="F417">
            <v>-4.1521464784940086E-11</v>
          </cell>
          <cell r="G417">
            <v>-6.2282197177410126E-9</v>
          </cell>
        </row>
        <row r="418">
          <cell r="A418">
            <v>409</v>
          </cell>
          <cell r="B418">
            <v>0</v>
          </cell>
          <cell r="C418">
            <v>-6.2282197177410126E-9</v>
          </cell>
          <cell r="D418">
            <v>-4.1521464784940086E-11</v>
          </cell>
          <cell r="E418">
            <v>0</v>
          </cell>
          <cell r="F418">
            <v>-4.1521464784940086E-11</v>
          </cell>
          <cell r="G418">
            <v>-6.2282197177410126E-9</v>
          </cell>
        </row>
        <row r="419">
          <cell r="A419">
            <v>410</v>
          </cell>
          <cell r="B419">
            <v>0</v>
          </cell>
          <cell r="C419">
            <v>-6.2282197177410126E-9</v>
          </cell>
          <cell r="D419">
            <v>-4.1521464784940086E-11</v>
          </cell>
          <cell r="E419">
            <v>0</v>
          </cell>
          <cell r="F419">
            <v>-4.1521464784940086E-11</v>
          </cell>
          <cell r="G419">
            <v>-6.2282197177410126E-9</v>
          </cell>
        </row>
        <row r="420">
          <cell r="A420">
            <v>411</v>
          </cell>
          <cell r="B420">
            <v>0</v>
          </cell>
          <cell r="C420">
            <v>-6.2282197177410126E-9</v>
          </cell>
          <cell r="D420">
            <v>-4.1521464784940086E-11</v>
          </cell>
          <cell r="E420">
            <v>0</v>
          </cell>
          <cell r="F420">
            <v>-4.1521464784940086E-11</v>
          </cell>
          <cell r="G420">
            <v>-6.2282197177410126E-9</v>
          </cell>
        </row>
        <row r="421">
          <cell r="A421">
            <v>412</v>
          </cell>
          <cell r="B421">
            <v>0</v>
          </cell>
          <cell r="C421">
            <v>-6.2282197177410126E-9</v>
          </cell>
          <cell r="D421">
            <v>-4.1521464784940086E-11</v>
          </cell>
          <cell r="E421">
            <v>0</v>
          </cell>
          <cell r="F421">
            <v>-4.1521464784940086E-11</v>
          </cell>
          <cell r="G421">
            <v>-6.2282197177410126E-9</v>
          </cell>
        </row>
        <row r="422">
          <cell r="A422">
            <v>413</v>
          </cell>
          <cell r="B422">
            <v>0</v>
          </cell>
          <cell r="C422">
            <v>-6.2282197177410126E-9</v>
          </cell>
          <cell r="D422">
            <v>-4.1521464784940086E-11</v>
          </cell>
          <cell r="E422">
            <v>0</v>
          </cell>
          <cell r="F422">
            <v>-4.1521464784940086E-11</v>
          </cell>
          <cell r="G422">
            <v>-6.2282197177410126E-9</v>
          </cell>
        </row>
        <row r="423">
          <cell r="A423">
            <v>414</v>
          </cell>
          <cell r="B423">
            <v>0</v>
          </cell>
          <cell r="C423">
            <v>-6.2282197177410126E-9</v>
          </cell>
          <cell r="D423">
            <v>-4.1521464784940086E-11</v>
          </cell>
          <cell r="E423">
            <v>0</v>
          </cell>
          <cell r="F423">
            <v>-4.1521464784940086E-11</v>
          </cell>
          <cell r="G423">
            <v>-6.2282197177410126E-9</v>
          </cell>
        </row>
        <row r="424">
          <cell r="A424">
            <v>415</v>
          </cell>
          <cell r="B424">
            <v>0</v>
          </cell>
          <cell r="C424">
            <v>-6.2282197177410126E-9</v>
          </cell>
          <cell r="D424">
            <v>-4.1521464784940086E-11</v>
          </cell>
          <cell r="E424">
            <v>0</v>
          </cell>
          <cell r="F424">
            <v>-4.1521464784940086E-11</v>
          </cell>
          <cell r="G424">
            <v>-6.2282197177410126E-9</v>
          </cell>
        </row>
        <row r="425">
          <cell r="A425">
            <v>416</v>
          </cell>
          <cell r="B425">
            <v>0</v>
          </cell>
          <cell r="C425">
            <v>-6.2282197177410126E-9</v>
          </cell>
          <cell r="D425">
            <v>-4.1521464784940086E-11</v>
          </cell>
          <cell r="E425">
            <v>0</v>
          </cell>
          <cell r="F425">
            <v>-4.1521464784940086E-11</v>
          </cell>
          <cell r="G425">
            <v>-6.2282197177410126E-9</v>
          </cell>
        </row>
        <row r="426">
          <cell r="A426">
            <v>417</v>
          </cell>
          <cell r="B426">
            <v>0</v>
          </cell>
          <cell r="C426">
            <v>-6.2282197177410126E-9</v>
          </cell>
          <cell r="D426">
            <v>-4.1521464784940086E-11</v>
          </cell>
          <cell r="E426">
            <v>0</v>
          </cell>
          <cell r="F426">
            <v>-4.1521464784940086E-11</v>
          </cell>
          <cell r="G426">
            <v>-6.2282197177410126E-9</v>
          </cell>
        </row>
        <row r="427">
          <cell r="A427">
            <v>418</v>
          </cell>
          <cell r="B427">
            <v>0</v>
          </cell>
          <cell r="C427">
            <v>-6.2282197177410126E-9</v>
          </cell>
          <cell r="D427">
            <v>-4.1521464784940086E-11</v>
          </cell>
          <cell r="E427">
            <v>0</v>
          </cell>
          <cell r="F427">
            <v>-4.1521464784940086E-11</v>
          </cell>
          <cell r="G427">
            <v>-6.2282197177410126E-9</v>
          </cell>
        </row>
        <row r="428">
          <cell r="A428">
            <v>419</v>
          </cell>
          <cell r="B428">
            <v>0</v>
          </cell>
          <cell r="C428">
            <v>-6.2282197177410126E-9</v>
          </cell>
          <cell r="D428">
            <v>-4.1521464784940086E-11</v>
          </cell>
          <cell r="E428">
            <v>0</v>
          </cell>
          <cell r="F428">
            <v>-4.1521464784940086E-11</v>
          </cell>
          <cell r="G428">
            <v>-6.2282197177410126E-9</v>
          </cell>
        </row>
        <row r="429">
          <cell r="A429">
            <v>420</v>
          </cell>
          <cell r="B429">
            <v>0</v>
          </cell>
          <cell r="C429">
            <v>-6.2282197177410126E-9</v>
          </cell>
          <cell r="D429">
            <v>-4.1521464784940086E-11</v>
          </cell>
          <cell r="E429">
            <v>0</v>
          </cell>
          <cell r="F429">
            <v>-4.1521464784940086E-11</v>
          </cell>
          <cell r="G429">
            <v>-6.2282197177410126E-9</v>
          </cell>
        </row>
        <row r="430">
          <cell r="A430">
            <v>421</v>
          </cell>
          <cell r="B430">
            <v>0</v>
          </cell>
          <cell r="C430">
            <v>-6.2282197177410126E-9</v>
          </cell>
          <cell r="D430">
            <v>-4.1521464784940086E-11</v>
          </cell>
          <cell r="E430">
            <v>0</v>
          </cell>
          <cell r="F430">
            <v>-4.1521464784940086E-11</v>
          </cell>
          <cell r="G430">
            <v>-6.2282197177410126E-9</v>
          </cell>
        </row>
        <row r="431">
          <cell r="A431">
            <v>422</v>
          </cell>
          <cell r="B431">
            <v>0</v>
          </cell>
          <cell r="C431">
            <v>-6.2282197177410126E-9</v>
          </cell>
          <cell r="D431">
            <v>-4.1521464784940086E-11</v>
          </cell>
          <cell r="E431">
            <v>0</v>
          </cell>
          <cell r="F431">
            <v>-4.1521464784940086E-11</v>
          </cell>
          <cell r="G431">
            <v>-6.2282197177410126E-9</v>
          </cell>
        </row>
        <row r="432">
          <cell r="A432">
            <v>423</v>
          </cell>
          <cell r="B432">
            <v>0</v>
          </cell>
          <cell r="C432">
            <v>-6.2282197177410126E-9</v>
          </cell>
          <cell r="D432">
            <v>-4.1521464784940086E-11</v>
          </cell>
          <cell r="E432">
            <v>0</v>
          </cell>
          <cell r="F432">
            <v>-4.1521464784940086E-11</v>
          </cell>
          <cell r="G432">
            <v>-6.2282197177410126E-9</v>
          </cell>
        </row>
        <row r="433">
          <cell r="A433">
            <v>424</v>
          </cell>
          <cell r="B433">
            <v>0</v>
          </cell>
          <cell r="C433">
            <v>-6.2282197177410126E-9</v>
          </cell>
          <cell r="D433">
            <v>-4.1521464784940086E-11</v>
          </cell>
          <cell r="E433">
            <v>0</v>
          </cell>
          <cell r="F433">
            <v>-4.1521464784940086E-11</v>
          </cell>
          <cell r="G433">
            <v>-6.2282197177410126E-9</v>
          </cell>
        </row>
        <row r="434">
          <cell r="A434">
            <v>425</v>
          </cell>
          <cell r="B434">
            <v>0</v>
          </cell>
          <cell r="C434">
            <v>-6.2282197177410126E-9</v>
          </cell>
          <cell r="D434">
            <v>-4.1521464784940086E-11</v>
          </cell>
          <cell r="E434">
            <v>0</v>
          </cell>
          <cell r="F434">
            <v>-4.1521464784940086E-11</v>
          </cell>
          <cell r="G434">
            <v>-6.2282197177410126E-9</v>
          </cell>
        </row>
        <row r="435">
          <cell r="A435">
            <v>426</v>
          </cell>
          <cell r="B435">
            <v>0</v>
          </cell>
          <cell r="C435">
            <v>-6.2282197177410126E-9</v>
          </cell>
          <cell r="D435">
            <v>-4.1521464784940086E-11</v>
          </cell>
          <cell r="E435">
            <v>0</v>
          </cell>
          <cell r="F435">
            <v>-4.1521464784940086E-11</v>
          </cell>
          <cell r="G435">
            <v>-6.2282197177410126E-9</v>
          </cell>
        </row>
        <row r="436">
          <cell r="A436">
            <v>427</v>
          </cell>
          <cell r="B436">
            <v>0</v>
          </cell>
          <cell r="C436">
            <v>-6.2282197177410126E-9</v>
          </cell>
          <cell r="D436">
            <v>-4.1521464784940086E-11</v>
          </cell>
          <cell r="E436">
            <v>0</v>
          </cell>
          <cell r="F436">
            <v>-4.1521464784940086E-11</v>
          </cell>
          <cell r="G436">
            <v>-6.2282197177410126E-9</v>
          </cell>
        </row>
        <row r="437">
          <cell r="A437">
            <v>428</v>
          </cell>
          <cell r="B437">
            <v>0</v>
          </cell>
          <cell r="C437">
            <v>-6.2282197177410126E-9</v>
          </cell>
          <cell r="D437">
            <v>-4.1521464784940086E-11</v>
          </cell>
          <cell r="E437">
            <v>0</v>
          </cell>
          <cell r="F437">
            <v>-4.1521464784940086E-11</v>
          </cell>
          <cell r="G437">
            <v>-6.2282197177410126E-9</v>
          </cell>
        </row>
        <row r="438">
          <cell r="A438">
            <v>429</v>
          </cell>
          <cell r="B438">
            <v>0</v>
          </cell>
          <cell r="C438">
            <v>-6.2282197177410126E-9</v>
          </cell>
          <cell r="D438">
            <v>-4.1521464784940086E-11</v>
          </cell>
          <cell r="E438">
            <v>0</v>
          </cell>
          <cell r="F438">
            <v>-4.1521464784940086E-11</v>
          </cell>
          <cell r="G438">
            <v>-6.2282197177410126E-9</v>
          </cell>
        </row>
        <row r="439">
          <cell r="A439">
            <v>430</v>
          </cell>
          <cell r="B439">
            <v>0</v>
          </cell>
          <cell r="C439">
            <v>-6.2282197177410126E-9</v>
          </cell>
          <cell r="D439">
            <v>-4.1521464784940086E-11</v>
          </cell>
          <cell r="E439">
            <v>0</v>
          </cell>
          <cell r="F439">
            <v>-4.1521464784940086E-11</v>
          </cell>
          <cell r="G439">
            <v>-6.2282197177410126E-9</v>
          </cell>
        </row>
        <row r="440">
          <cell r="A440">
            <v>431</v>
          </cell>
          <cell r="B440">
            <v>0</v>
          </cell>
          <cell r="C440">
            <v>-6.2282197177410126E-9</v>
          </cell>
          <cell r="D440">
            <v>-4.1521464784940086E-11</v>
          </cell>
          <cell r="E440">
            <v>0</v>
          </cell>
          <cell r="F440">
            <v>-4.1521464784940086E-11</v>
          </cell>
          <cell r="G440">
            <v>-6.2282197177410126E-9</v>
          </cell>
        </row>
        <row r="441">
          <cell r="A441">
            <v>432</v>
          </cell>
          <cell r="B441">
            <v>0</v>
          </cell>
          <cell r="C441">
            <v>-6.2282197177410126E-9</v>
          </cell>
          <cell r="D441">
            <v>-4.1521464784940086E-11</v>
          </cell>
          <cell r="E441">
            <v>0</v>
          </cell>
          <cell r="F441">
            <v>-4.1521464784940086E-11</v>
          </cell>
          <cell r="G441">
            <v>-6.2282197177410126E-9</v>
          </cell>
        </row>
        <row r="442">
          <cell r="A442">
            <v>433</v>
          </cell>
          <cell r="B442">
            <v>0</v>
          </cell>
          <cell r="C442">
            <v>-6.2282197177410126E-9</v>
          </cell>
          <cell r="D442">
            <v>-4.1521464784940086E-11</v>
          </cell>
          <cell r="E442">
            <v>0</v>
          </cell>
          <cell r="F442">
            <v>-4.1521464784940086E-11</v>
          </cell>
          <cell r="G442">
            <v>-6.2282197177410126E-9</v>
          </cell>
        </row>
        <row r="443">
          <cell r="A443">
            <v>434</v>
          </cell>
          <cell r="B443">
            <v>0</v>
          </cell>
          <cell r="C443">
            <v>-6.2282197177410126E-9</v>
          </cell>
          <cell r="D443">
            <v>-4.1521464784940086E-11</v>
          </cell>
          <cell r="E443">
            <v>0</v>
          </cell>
          <cell r="F443">
            <v>-4.1521464784940086E-11</v>
          </cell>
          <cell r="G443">
            <v>-6.2282197177410126E-9</v>
          </cell>
        </row>
        <row r="444">
          <cell r="A444">
            <v>435</v>
          </cell>
          <cell r="B444">
            <v>0</v>
          </cell>
          <cell r="C444">
            <v>-6.2282197177410126E-9</v>
          </cell>
          <cell r="D444">
            <v>-4.1521464784940086E-11</v>
          </cell>
          <cell r="E444">
            <v>0</v>
          </cell>
          <cell r="F444">
            <v>-4.1521464784940086E-11</v>
          </cell>
          <cell r="G444">
            <v>-6.2282197177410126E-9</v>
          </cell>
        </row>
        <row r="445">
          <cell r="A445">
            <v>436</v>
          </cell>
          <cell r="B445">
            <v>0</v>
          </cell>
          <cell r="C445">
            <v>-6.2282197177410126E-9</v>
          </cell>
          <cell r="D445">
            <v>-4.1521464784940086E-11</v>
          </cell>
          <cell r="E445">
            <v>0</v>
          </cell>
          <cell r="F445">
            <v>-4.1521464784940086E-11</v>
          </cell>
          <cell r="G445">
            <v>-6.2282197177410126E-9</v>
          </cell>
        </row>
        <row r="446">
          <cell r="A446">
            <v>437</v>
          </cell>
          <cell r="B446">
            <v>0</v>
          </cell>
          <cell r="C446">
            <v>-6.2282197177410126E-9</v>
          </cell>
          <cell r="D446">
            <v>-4.1521464784940086E-11</v>
          </cell>
          <cell r="E446">
            <v>0</v>
          </cell>
          <cell r="F446">
            <v>-4.1521464784940086E-11</v>
          </cell>
          <cell r="G446">
            <v>-6.2282197177410126E-9</v>
          </cell>
        </row>
        <row r="447">
          <cell r="A447">
            <v>438</v>
          </cell>
          <cell r="B447">
            <v>0</v>
          </cell>
          <cell r="C447">
            <v>-6.2282197177410126E-9</v>
          </cell>
          <cell r="D447">
            <v>-4.1521464784940086E-11</v>
          </cell>
          <cell r="E447">
            <v>0</v>
          </cell>
          <cell r="F447">
            <v>-4.1521464784940086E-11</v>
          </cell>
          <cell r="G447">
            <v>-6.2282197177410126E-9</v>
          </cell>
        </row>
        <row r="448">
          <cell r="A448">
            <v>439</v>
          </cell>
          <cell r="B448">
            <v>0</v>
          </cell>
          <cell r="C448">
            <v>-6.2282197177410126E-9</v>
          </cell>
          <cell r="D448">
            <v>-4.1521464784940086E-11</v>
          </cell>
          <cell r="E448">
            <v>0</v>
          </cell>
          <cell r="F448">
            <v>-4.1521464784940086E-11</v>
          </cell>
          <cell r="G448">
            <v>-6.2282197177410126E-9</v>
          </cell>
        </row>
        <row r="449">
          <cell r="A449">
            <v>440</v>
          </cell>
          <cell r="B449">
            <v>0</v>
          </cell>
          <cell r="C449">
            <v>-6.2282197177410126E-9</v>
          </cell>
          <cell r="D449">
            <v>-4.1521464784940086E-11</v>
          </cell>
          <cell r="E449">
            <v>0</v>
          </cell>
          <cell r="F449">
            <v>-4.1521464784940086E-11</v>
          </cell>
          <cell r="G449">
            <v>-6.2282197177410126E-9</v>
          </cell>
        </row>
        <row r="450">
          <cell r="A450">
            <v>441</v>
          </cell>
          <cell r="B450">
            <v>0</v>
          </cell>
          <cell r="C450">
            <v>-6.2282197177410126E-9</v>
          </cell>
          <cell r="D450">
            <v>-4.1521464784940086E-11</v>
          </cell>
          <cell r="E450">
            <v>0</v>
          </cell>
          <cell r="F450">
            <v>-4.1521464784940086E-11</v>
          </cell>
          <cell r="G450">
            <v>-6.2282197177410126E-9</v>
          </cell>
        </row>
        <row r="451">
          <cell r="A451">
            <v>442</v>
          </cell>
          <cell r="B451">
            <v>0</v>
          </cell>
          <cell r="C451">
            <v>-6.2282197177410126E-9</v>
          </cell>
          <cell r="D451">
            <v>-4.1521464784940086E-11</v>
          </cell>
          <cell r="E451">
            <v>0</v>
          </cell>
          <cell r="F451">
            <v>-4.1521464784940086E-11</v>
          </cell>
          <cell r="G451">
            <v>-6.2282197177410126E-9</v>
          </cell>
        </row>
        <row r="452">
          <cell r="A452">
            <v>443</v>
          </cell>
          <cell r="B452">
            <v>0</v>
          </cell>
          <cell r="C452">
            <v>-6.2282197177410126E-9</v>
          </cell>
          <cell r="D452">
            <v>-4.1521464784940086E-11</v>
          </cell>
          <cell r="E452">
            <v>0</v>
          </cell>
          <cell r="F452">
            <v>-4.1521464784940086E-11</v>
          </cell>
          <cell r="G452">
            <v>-6.2282197177410126E-9</v>
          </cell>
        </row>
        <row r="453">
          <cell r="A453">
            <v>444</v>
          </cell>
          <cell r="B453">
            <v>0</v>
          </cell>
          <cell r="C453">
            <v>-6.2282197177410126E-9</v>
          </cell>
          <cell r="D453">
            <v>-4.1521464784940086E-11</v>
          </cell>
          <cell r="E453">
            <v>0</v>
          </cell>
          <cell r="F453">
            <v>-4.1521464784940086E-11</v>
          </cell>
          <cell r="G453">
            <v>-6.2282197177410126E-9</v>
          </cell>
        </row>
        <row r="454">
          <cell r="A454">
            <v>445</v>
          </cell>
          <cell r="B454">
            <v>0</v>
          </cell>
          <cell r="C454">
            <v>-6.2282197177410126E-9</v>
          </cell>
          <cell r="D454">
            <v>-4.1521464784940086E-11</v>
          </cell>
          <cell r="E454">
            <v>0</v>
          </cell>
          <cell r="F454">
            <v>-4.1521464784940086E-11</v>
          </cell>
          <cell r="G454">
            <v>-6.2282197177410126E-9</v>
          </cell>
        </row>
        <row r="455">
          <cell r="A455">
            <v>446</v>
          </cell>
          <cell r="B455">
            <v>0</v>
          </cell>
          <cell r="C455">
            <v>-6.2282197177410126E-9</v>
          </cell>
          <cell r="D455">
            <v>-4.1521464784940086E-11</v>
          </cell>
          <cell r="E455">
            <v>0</v>
          </cell>
          <cell r="F455">
            <v>-4.1521464784940086E-11</v>
          </cell>
          <cell r="G455">
            <v>-6.2282197177410126E-9</v>
          </cell>
        </row>
        <row r="456">
          <cell r="A456">
            <v>447</v>
          </cell>
          <cell r="B456">
            <v>0</v>
          </cell>
          <cell r="C456">
            <v>-6.2282197177410126E-9</v>
          </cell>
          <cell r="D456">
            <v>-4.1521464784940086E-11</v>
          </cell>
          <cell r="E456">
            <v>0</v>
          </cell>
          <cell r="F456">
            <v>-4.1521464784940086E-11</v>
          </cell>
          <cell r="G456">
            <v>-6.2282197177410126E-9</v>
          </cell>
        </row>
        <row r="457">
          <cell r="A457">
            <v>448</v>
          </cell>
          <cell r="B457">
            <v>0</v>
          </cell>
          <cell r="C457">
            <v>-6.2282197177410126E-9</v>
          </cell>
          <cell r="D457">
            <v>-4.1521464784940086E-11</v>
          </cell>
          <cell r="E457">
            <v>0</v>
          </cell>
          <cell r="F457">
            <v>-4.1521464784940086E-11</v>
          </cell>
          <cell r="G457">
            <v>-6.2282197177410126E-9</v>
          </cell>
        </row>
        <row r="458">
          <cell r="A458">
            <v>449</v>
          </cell>
          <cell r="B458">
            <v>0</v>
          </cell>
          <cell r="C458">
            <v>-6.2282197177410126E-9</v>
          </cell>
          <cell r="D458">
            <v>-4.1521464784940086E-11</v>
          </cell>
          <cell r="E458">
            <v>0</v>
          </cell>
          <cell r="F458">
            <v>-4.1521464784940086E-11</v>
          </cell>
          <cell r="G458">
            <v>-6.2282197177410126E-9</v>
          </cell>
        </row>
        <row r="459">
          <cell r="A459">
            <v>450</v>
          </cell>
          <cell r="B459">
            <v>0</v>
          </cell>
          <cell r="C459">
            <v>-6.2282197177410126E-9</v>
          </cell>
          <cell r="D459">
            <v>-4.1521464784940086E-11</v>
          </cell>
          <cell r="E459">
            <v>0</v>
          </cell>
          <cell r="F459">
            <v>-4.1521464784940086E-11</v>
          </cell>
          <cell r="G459">
            <v>-6.2282197177410126E-9</v>
          </cell>
        </row>
        <row r="460">
          <cell r="A460">
            <v>451</v>
          </cell>
          <cell r="B460">
            <v>0</v>
          </cell>
          <cell r="C460">
            <v>-6.2282197177410126E-9</v>
          </cell>
          <cell r="D460">
            <v>-4.1521464784940086E-11</v>
          </cell>
          <cell r="E460">
            <v>0</v>
          </cell>
          <cell r="F460">
            <v>-4.1521464784940086E-11</v>
          </cell>
          <cell r="G460">
            <v>-6.2282197177410126E-9</v>
          </cell>
        </row>
        <row r="461">
          <cell r="A461">
            <v>452</v>
          </cell>
          <cell r="B461">
            <v>0</v>
          </cell>
          <cell r="C461">
            <v>-6.2282197177410126E-9</v>
          </cell>
          <cell r="D461">
            <v>-4.1521464784940086E-11</v>
          </cell>
          <cell r="E461">
            <v>0</v>
          </cell>
          <cell r="F461">
            <v>-4.1521464784940086E-11</v>
          </cell>
          <cell r="G461">
            <v>-6.2282197177410126E-9</v>
          </cell>
        </row>
        <row r="462">
          <cell r="A462">
            <v>453</v>
          </cell>
          <cell r="B462">
            <v>0</v>
          </cell>
          <cell r="C462">
            <v>-6.2282197177410126E-9</v>
          </cell>
          <cell r="D462">
            <v>-4.1521464784940086E-11</v>
          </cell>
          <cell r="E462">
            <v>0</v>
          </cell>
          <cell r="F462">
            <v>-4.1521464784940086E-11</v>
          </cell>
          <cell r="G462">
            <v>-6.2282197177410126E-9</v>
          </cell>
        </row>
        <row r="463">
          <cell r="A463">
            <v>454</v>
          </cell>
          <cell r="B463">
            <v>0</v>
          </cell>
          <cell r="C463">
            <v>-6.2282197177410126E-9</v>
          </cell>
          <cell r="D463">
            <v>-4.1521464784940086E-11</v>
          </cell>
          <cell r="E463">
            <v>0</v>
          </cell>
          <cell r="F463">
            <v>-4.1521464784940086E-11</v>
          </cell>
          <cell r="G463">
            <v>-6.2282197177410126E-9</v>
          </cell>
        </row>
        <row r="464">
          <cell r="A464">
            <v>455</v>
          </cell>
          <cell r="B464">
            <v>0</v>
          </cell>
          <cell r="C464">
            <v>-6.2282197177410126E-9</v>
          </cell>
          <cell r="D464">
            <v>-4.1521464784940086E-11</v>
          </cell>
          <cell r="E464">
            <v>0</v>
          </cell>
          <cell r="F464">
            <v>-4.1521464784940086E-11</v>
          </cell>
          <cell r="G464">
            <v>-6.2282197177410126E-9</v>
          </cell>
        </row>
        <row r="465">
          <cell r="A465">
            <v>456</v>
          </cell>
          <cell r="B465">
            <v>0</v>
          </cell>
          <cell r="C465">
            <v>-6.2282197177410126E-9</v>
          </cell>
          <cell r="D465">
            <v>-4.1521464784940086E-11</v>
          </cell>
          <cell r="E465">
            <v>0</v>
          </cell>
          <cell r="F465">
            <v>-4.1521464784940086E-11</v>
          </cell>
          <cell r="G465">
            <v>-6.2282197177410126E-9</v>
          </cell>
        </row>
        <row r="466">
          <cell r="A466">
            <v>457</v>
          </cell>
          <cell r="B466">
            <v>0</v>
          </cell>
          <cell r="C466">
            <v>-6.2282197177410126E-9</v>
          </cell>
          <cell r="D466">
            <v>-4.1521464784940086E-11</v>
          </cell>
          <cell r="E466">
            <v>0</v>
          </cell>
          <cell r="F466">
            <v>-4.1521464784940086E-11</v>
          </cell>
          <cell r="G466">
            <v>-6.2282197177410126E-9</v>
          </cell>
        </row>
        <row r="467">
          <cell r="A467">
            <v>458</v>
          </cell>
          <cell r="B467">
            <v>0</v>
          </cell>
          <cell r="C467">
            <v>-6.2282197177410126E-9</v>
          </cell>
          <cell r="D467">
            <v>-4.1521464784940086E-11</v>
          </cell>
          <cell r="E467">
            <v>0</v>
          </cell>
          <cell r="F467">
            <v>-4.1521464784940086E-11</v>
          </cell>
          <cell r="G467">
            <v>-6.2282197177410126E-9</v>
          </cell>
        </row>
        <row r="468">
          <cell r="A468">
            <v>459</v>
          </cell>
          <cell r="B468">
            <v>0</v>
          </cell>
          <cell r="C468">
            <v>-6.2282197177410126E-9</v>
          </cell>
          <cell r="D468">
            <v>-4.1521464784940086E-11</v>
          </cell>
          <cell r="E468">
            <v>0</v>
          </cell>
          <cell r="F468">
            <v>-4.1521464784940086E-11</v>
          </cell>
          <cell r="G468">
            <v>-6.2282197177410126E-9</v>
          </cell>
        </row>
        <row r="469">
          <cell r="A469">
            <v>460</v>
          </cell>
          <cell r="B469">
            <v>0</v>
          </cell>
          <cell r="C469">
            <v>-6.2282197177410126E-9</v>
          </cell>
          <cell r="D469">
            <v>-4.1521464784940086E-11</v>
          </cell>
          <cell r="E469">
            <v>0</v>
          </cell>
          <cell r="F469">
            <v>-4.1521464784940086E-11</v>
          </cell>
          <cell r="G469">
            <v>-6.2282197177410126E-9</v>
          </cell>
        </row>
        <row r="470">
          <cell r="A470">
            <v>461</v>
          </cell>
          <cell r="B470">
            <v>0</v>
          </cell>
          <cell r="C470">
            <v>-6.2282197177410126E-9</v>
          </cell>
          <cell r="D470">
            <v>-4.1521464784940086E-11</v>
          </cell>
          <cell r="E470">
            <v>0</v>
          </cell>
          <cell r="F470">
            <v>-4.1521464784940086E-11</v>
          </cell>
          <cell r="G470">
            <v>-6.2282197177410126E-9</v>
          </cell>
        </row>
        <row r="471">
          <cell r="A471">
            <v>462</v>
          </cell>
          <cell r="B471">
            <v>0</v>
          </cell>
          <cell r="C471">
            <v>-6.2282197177410126E-9</v>
          </cell>
          <cell r="D471">
            <v>-4.1521464784940086E-11</v>
          </cell>
          <cell r="E471">
            <v>0</v>
          </cell>
          <cell r="F471">
            <v>-4.1521464784940086E-11</v>
          </cell>
          <cell r="G471">
            <v>-6.2282197177410126E-9</v>
          </cell>
        </row>
        <row r="472">
          <cell r="A472">
            <v>463</v>
          </cell>
          <cell r="B472">
            <v>0</v>
          </cell>
          <cell r="C472">
            <v>-6.2282197177410126E-9</v>
          </cell>
          <cell r="D472">
            <v>-4.1521464784940086E-11</v>
          </cell>
          <cell r="E472">
            <v>0</v>
          </cell>
          <cell r="F472">
            <v>-4.1521464784940086E-11</v>
          </cell>
          <cell r="G472">
            <v>-6.2282197177410126E-9</v>
          </cell>
        </row>
        <row r="473">
          <cell r="A473">
            <v>464</v>
          </cell>
          <cell r="B473">
            <v>0</v>
          </cell>
          <cell r="C473">
            <v>-6.2282197177410126E-9</v>
          </cell>
          <cell r="D473">
            <v>-4.1521464784940086E-11</v>
          </cell>
          <cell r="E473">
            <v>0</v>
          </cell>
          <cell r="F473">
            <v>-4.1521464784940086E-11</v>
          </cell>
          <cell r="G473">
            <v>-6.2282197177410126E-9</v>
          </cell>
        </row>
        <row r="474">
          <cell r="A474">
            <v>465</v>
          </cell>
          <cell r="B474">
            <v>0</v>
          </cell>
          <cell r="C474">
            <v>-6.2282197177410126E-9</v>
          </cell>
          <cell r="D474">
            <v>-4.1521464784940086E-11</v>
          </cell>
          <cell r="E474">
            <v>0</v>
          </cell>
          <cell r="F474">
            <v>-4.1521464784940086E-11</v>
          </cell>
          <cell r="G474">
            <v>-6.2282197177410126E-9</v>
          </cell>
        </row>
        <row r="475">
          <cell r="A475">
            <v>466</v>
          </cell>
          <cell r="B475">
            <v>0</v>
          </cell>
          <cell r="C475">
            <v>-6.2282197177410126E-9</v>
          </cell>
          <cell r="D475">
            <v>-4.1521464784940086E-11</v>
          </cell>
          <cell r="E475">
            <v>0</v>
          </cell>
          <cell r="F475">
            <v>-4.1521464784940086E-11</v>
          </cell>
          <cell r="G475">
            <v>-6.2282197177410126E-9</v>
          </cell>
        </row>
        <row r="476">
          <cell r="A476">
            <v>467</v>
          </cell>
          <cell r="B476">
            <v>0</v>
          </cell>
          <cell r="C476">
            <v>-6.2282197177410126E-9</v>
          </cell>
          <cell r="D476">
            <v>-4.1521464784940086E-11</v>
          </cell>
          <cell r="E476">
            <v>0</v>
          </cell>
          <cell r="F476">
            <v>-4.1521464784940086E-11</v>
          </cell>
          <cell r="G476">
            <v>-6.2282197177410126E-9</v>
          </cell>
        </row>
        <row r="477">
          <cell r="A477">
            <v>468</v>
          </cell>
          <cell r="B477">
            <v>0</v>
          </cell>
          <cell r="C477">
            <v>-6.2282197177410126E-9</v>
          </cell>
          <cell r="D477">
            <v>-4.1521464784940086E-11</v>
          </cell>
          <cell r="E477">
            <v>0</v>
          </cell>
          <cell r="F477">
            <v>-4.1521464784940086E-11</v>
          </cell>
          <cell r="G477">
            <v>-6.2282197177410126E-9</v>
          </cell>
        </row>
        <row r="478">
          <cell r="A478">
            <v>469</v>
          </cell>
          <cell r="B478">
            <v>0</v>
          </cell>
          <cell r="C478">
            <v>-6.2282197177410126E-9</v>
          </cell>
          <cell r="D478">
            <v>-4.1521464784940086E-11</v>
          </cell>
          <cell r="E478">
            <v>0</v>
          </cell>
          <cell r="F478">
            <v>-4.1521464784940086E-11</v>
          </cell>
          <cell r="G478">
            <v>-6.2282197177410126E-9</v>
          </cell>
        </row>
        <row r="479">
          <cell r="A479">
            <v>470</v>
          </cell>
          <cell r="B479">
            <v>0</v>
          </cell>
          <cell r="C479">
            <v>-6.2282197177410126E-9</v>
          </cell>
          <cell r="D479">
            <v>-4.1521464784940086E-11</v>
          </cell>
          <cell r="E479">
            <v>0</v>
          </cell>
          <cell r="F479">
            <v>-4.1521464784940086E-11</v>
          </cell>
          <cell r="G479">
            <v>-6.2282197177410126E-9</v>
          </cell>
        </row>
        <row r="480">
          <cell r="A480">
            <v>471</v>
          </cell>
          <cell r="B480">
            <v>0</v>
          </cell>
          <cell r="C480">
            <v>-6.2282197177410126E-9</v>
          </cell>
          <cell r="D480">
            <v>-4.1521464784940086E-11</v>
          </cell>
          <cell r="E480">
            <v>0</v>
          </cell>
          <cell r="F480">
            <v>-4.1521464784940086E-11</v>
          </cell>
          <cell r="G480">
            <v>-6.2282197177410126E-9</v>
          </cell>
        </row>
        <row r="481">
          <cell r="A481">
            <v>472</v>
          </cell>
          <cell r="B481">
            <v>0</v>
          </cell>
          <cell r="C481">
            <v>-6.2282197177410126E-9</v>
          </cell>
          <cell r="D481">
            <v>-4.1521464784940086E-11</v>
          </cell>
          <cell r="E481">
            <v>0</v>
          </cell>
          <cell r="F481">
            <v>-4.1521464784940086E-11</v>
          </cell>
          <cell r="G481">
            <v>-6.2282197177410126E-9</v>
          </cell>
        </row>
        <row r="482">
          <cell r="A482">
            <v>473</v>
          </cell>
          <cell r="B482">
            <v>0</v>
          </cell>
          <cell r="C482">
            <v>-6.2282197177410126E-9</v>
          </cell>
          <cell r="D482">
            <v>-4.1521464784940086E-11</v>
          </cell>
          <cell r="E482">
            <v>0</v>
          </cell>
          <cell r="F482">
            <v>-4.1521464784940086E-11</v>
          </cell>
          <cell r="G482">
            <v>-6.2282197177410126E-9</v>
          </cell>
        </row>
        <row r="483">
          <cell r="A483">
            <v>474</v>
          </cell>
          <cell r="B483">
            <v>0</v>
          </cell>
          <cell r="C483">
            <v>-6.2282197177410126E-9</v>
          </cell>
          <cell r="D483">
            <v>-4.1521464784940086E-11</v>
          </cell>
          <cell r="E483">
            <v>0</v>
          </cell>
          <cell r="F483">
            <v>-4.1521464784940086E-11</v>
          </cell>
          <cell r="G483">
            <v>-6.2282197177410126E-9</v>
          </cell>
        </row>
        <row r="484">
          <cell r="A484">
            <v>475</v>
          </cell>
          <cell r="B484">
            <v>0</v>
          </cell>
          <cell r="C484">
            <v>-6.2282197177410126E-9</v>
          </cell>
          <cell r="D484">
            <v>-4.1521464784940086E-11</v>
          </cell>
          <cell r="E484">
            <v>0</v>
          </cell>
          <cell r="F484">
            <v>-4.1521464784940086E-11</v>
          </cell>
          <cell r="G484">
            <v>-6.2282197177410126E-9</v>
          </cell>
        </row>
        <row r="485">
          <cell r="A485">
            <v>476</v>
          </cell>
          <cell r="B485">
            <v>0</v>
          </cell>
          <cell r="C485">
            <v>-6.2282197177410126E-9</v>
          </cell>
          <cell r="D485">
            <v>-4.1521464784940086E-11</v>
          </cell>
          <cell r="E485">
            <v>0</v>
          </cell>
          <cell r="F485">
            <v>-4.1521464784940086E-11</v>
          </cell>
          <cell r="G485">
            <v>-6.2282197177410126E-9</v>
          </cell>
        </row>
        <row r="486">
          <cell r="A486">
            <v>477</v>
          </cell>
          <cell r="B486">
            <v>0</v>
          </cell>
          <cell r="C486">
            <v>-6.2282197177410126E-9</v>
          </cell>
          <cell r="D486">
            <v>-4.1521464784940086E-11</v>
          </cell>
          <cell r="E486">
            <v>0</v>
          </cell>
          <cell r="F486">
            <v>-4.1521464784940086E-11</v>
          </cell>
          <cell r="G486">
            <v>-6.2282197177410126E-9</v>
          </cell>
        </row>
        <row r="487">
          <cell r="A487">
            <v>478</v>
          </cell>
          <cell r="B487">
            <v>0</v>
          </cell>
          <cell r="C487">
            <v>-6.2282197177410126E-9</v>
          </cell>
          <cell r="D487">
            <v>-4.1521464784940086E-11</v>
          </cell>
          <cell r="E487">
            <v>0</v>
          </cell>
          <cell r="F487">
            <v>-4.1521464784940086E-11</v>
          </cell>
          <cell r="G487">
            <v>-6.2282197177410126E-9</v>
          </cell>
        </row>
        <row r="488">
          <cell r="A488">
            <v>479</v>
          </cell>
          <cell r="B488">
            <v>0</v>
          </cell>
          <cell r="C488">
            <v>-6.2282197177410126E-9</v>
          </cell>
          <cell r="D488">
            <v>-4.1521464784940086E-11</v>
          </cell>
          <cell r="E488">
            <v>0</v>
          </cell>
          <cell r="F488">
            <v>-4.1521464784940086E-11</v>
          </cell>
          <cell r="G488">
            <v>-6.2282197177410126E-9</v>
          </cell>
        </row>
        <row r="489">
          <cell r="A489">
            <v>480</v>
          </cell>
          <cell r="B489">
            <v>0</v>
          </cell>
          <cell r="C489">
            <v>-6.2282197177410126E-9</v>
          </cell>
          <cell r="D489">
            <v>-4.1521464784940086E-11</v>
          </cell>
          <cell r="E489">
            <v>0</v>
          </cell>
          <cell r="F489">
            <v>-4.1521464784940086E-11</v>
          </cell>
          <cell r="G489">
            <v>-6.2282197177410126E-9</v>
          </cell>
        </row>
      </sheetData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0"/>
  <sheetViews>
    <sheetView tabSelected="1" workbookViewId="0">
      <selection activeCell="I21" sqref="I21"/>
    </sheetView>
  </sheetViews>
  <sheetFormatPr baseColWidth="10" defaultRowHeight="16" x14ac:dyDescent="0.2"/>
  <cols>
    <col min="1" max="1" width="21.5" customWidth="1"/>
    <col min="2" max="2" width="14.83203125" customWidth="1"/>
    <col min="3" max="3" width="23.6640625" customWidth="1"/>
    <col min="4" max="4" width="39.33203125" customWidth="1"/>
    <col min="6" max="6" width="21.5" customWidth="1"/>
    <col min="7" max="7" width="20.33203125" customWidth="1"/>
    <col min="8" max="8" width="16.6640625" customWidth="1"/>
    <col min="9" max="9" width="13.1640625" customWidth="1"/>
    <col min="11" max="11" width="23.6640625" customWidth="1"/>
    <col min="13" max="13" width="18.83203125" customWidth="1"/>
    <col min="14" max="14" width="13.1640625" bestFit="1" customWidth="1"/>
    <col min="16" max="16" width="20.1640625" customWidth="1"/>
    <col min="18" max="18" width="11.83203125" customWidth="1"/>
    <col min="19" max="19" width="12.83203125" customWidth="1"/>
  </cols>
  <sheetData>
    <row r="1" spans="1:19" s="42" customFormat="1" ht="19" x14ac:dyDescent="0.25">
      <c r="A1" s="176" t="s">
        <v>174</v>
      </c>
    </row>
    <row r="2" spans="1:19" ht="17" thickBot="1" x14ac:dyDescent="0.25"/>
    <row r="3" spans="1:19" ht="17" thickBot="1" x14ac:dyDescent="0.25">
      <c r="A3" s="1" t="s">
        <v>0</v>
      </c>
      <c r="B3" s="2"/>
      <c r="C3" s="2"/>
      <c r="D3" s="156" t="s">
        <v>195</v>
      </c>
      <c r="E3" s="3"/>
      <c r="F3" s="4" t="s">
        <v>1</v>
      </c>
      <c r="G3" s="5" t="s">
        <v>2</v>
      </c>
      <c r="H3" s="6" t="s">
        <v>3</v>
      </c>
      <c r="I3" s="7" t="s">
        <v>4</v>
      </c>
      <c r="K3" s="4" t="s">
        <v>5</v>
      </c>
      <c r="L3" s="5"/>
      <c r="M3" s="5"/>
      <c r="N3" s="7" t="s">
        <v>6</v>
      </c>
      <c r="P3" s="35" t="s">
        <v>21</v>
      </c>
      <c r="Q3" s="36"/>
      <c r="R3" s="36"/>
      <c r="S3" s="37"/>
    </row>
    <row r="4" spans="1:19" ht="17" thickBot="1" x14ac:dyDescent="0.25">
      <c r="A4" s="8" t="s">
        <v>7</v>
      </c>
      <c r="B4" s="9"/>
      <c r="C4" s="9"/>
      <c r="D4" s="157" t="s">
        <v>194</v>
      </c>
      <c r="E4" s="3"/>
      <c r="F4" s="13">
        <v>36</v>
      </c>
      <c r="G4" s="85" t="str">
        <f>Unit_Characteristic!B5</f>
        <v xml:space="preserve">2Bd/1Ba </v>
      </c>
      <c r="H4" s="86">
        <f>Unit_Characteristic!C5</f>
        <v>700</v>
      </c>
      <c r="I4" s="87">
        <f>Unit_Characteristic!D5</f>
        <v>1.142857</v>
      </c>
      <c r="K4" s="10" t="s">
        <v>8</v>
      </c>
      <c r="L4" s="9"/>
      <c r="M4" s="9" t="s">
        <v>9</v>
      </c>
      <c r="N4" s="159">
        <v>0</v>
      </c>
      <c r="P4" s="14" t="s">
        <v>23</v>
      </c>
      <c r="Q4" s="147"/>
      <c r="R4" s="153" t="s">
        <v>24</v>
      </c>
      <c r="S4" s="126">
        <f>(I18-I36)/D15</f>
        <v>5.3927116211538478E-2</v>
      </c>
    </row>
    <row r="5" spans="1:19" ht="17" thickBot="1" x14ac:dyDescent="0.25">
      <c r="A5" s="11" t="s">
        <v>10</v>
      </c>
      <c r="B5" s="12"/>
      <c r="C5" s="12"/>
      <c r="D5" s="158">
        <v>44876</v>
      </c>
      <c r="F5" s="204" t="str">
        <f>Unit_Characteristic!A6</f>
        <v xml:space="preserve">Extra Income: </v>
      </c>
      <c r="G5" s="205"/>
      <c r="H5" s="206"/>
      <c r="I5" s="207"/>
      <c r="K5" s="10"/>
      <c r="L5" s="9"/>
      <c r="M5" s="9"/>
      <c r="N5" s="15"/>
      <c r="O5" s="16"/>
      <c r="P5" s="149" t="s">
        <v>28</v>
      </c>
      <c r="Q5" s="147"/>
      <c r="R5" s="147" t="s">
        <v>29</v>
      </c>
      <c r="S5" s="154">
        <f>(D8)</f>
        <v>1153000</v>
      </c>
    </row>
    <row r="6" spans="1:19" ht="17" thickBot="1" x14ac:dyDescent="0.25">
      <c r="F6" s="13">
        <f>Unit_Characteristic!A7</f>
        <v>0</v>
      </c>
      <c r="G6" s="85" t="str">
        <f>Unit_Characteristic!B7</f>
        <v xml:space="preserve">Garage Income </v>
      </c>
      <c r="H6" s="86">
        <f>Unit_Characteristic!C7</f>
        <v>0</v>
      </c>
      <c r="I6" s="87">
        <f>Unit_Characteristic!D7</f>
        <v>0</v>
      </c>
      <c r="K6" s="135" t="s">
        <v>11</v>
      </c>
      <c r="L6" s="9"/>
      <c r="M6" s="9"/>
      <c r="N6" s="15"/>
      <c r="P6" s="150" t="s">
        <v>146</v>
      </c>
      <c r="Q6" s="151"/>
      <c r="R6" s="151"/>
      <c r="S6" s="155">
        <f>((I18-I36)-Principal_t)/Equity_Amt</f>
        <v>7.4417434648742453E-2</v>
      </c>
    </row>
    <row r="7" spans="1:19" ht="17" thickBot="1" x14ac:dyDescent="0.25">
      <c r="A7" s="17" t="s">
        <v>12</v>
      </c>
      <c r="B7" s="18"/>
      <c r="C7" s="18"/>
      <c r="D7" s="19"/>
      <c r="E7" s="3"/>
      <c r="F7" s="13">
        <f>Unit_Characteristic!A8</f>
        <v>0</v>
      </c>
      <c r="G7" s="85" t="str">
        <f>Unit_Characteristic!B8</f>
        <v xml:space="preserve">Storage Income </v>
      </c>
      <c r="H7" s="86">
        <f>Unit_Characteristic!C8</f>
        <v>0</v>
      </c>
      <c r="I7" s="87">
        <f>Unit_Characteristic!D8</f>
        <v>0</v>
      </c>
      <c r="K7" s="43" t="s">
        <v>13</v>
      </c>
      <c r="L7" s="9"/>
      <c r="M7" s="9" t="s">
        <v>13</v>
      </c>
      <c r="N7" s="69">
        <f>D12</f>
        <v>1447000</v>
      </c>
      <c r="P7" s="4" t="s">
        <v>147</v>
      </c>
      <c r="Q7" s="5"/>
      <c r="R7" s="5"/>
      <c r="S7" s="7" t="s">
        <v>158</v>
      </c>
    </row>
    <row r="8" spans="1:19" x14ac:dyDescent="0.2">
      <c r="A8" s="10"/>
      <c r="B8" s="21" t="s">
        <v>14</v>
      </c>
      <c r="C8" s="22"/>
      <c r="D8" s="23">
        <f>SUBTOTAL(9,D9:D10)</f>
        <v>1153000</v>
      </c>
      <c r="F8" s="13">
        <f>Unit_Characteristic!A9</f>
        <v>0</v>
      </c>
      <c r="G8" s="85" t="str">
        <f>Unit_Characteristic!B9</f>
        <v xml:space="preserve">Pet Fees </v>
      </c>
      <c r="H8" s="86">
        <f>Unit_Characteristic!C9</f>
        <v>0</v>
      </c>
      <c r="I8" s="87">
        <f>Unit_Characteristic!D9</f>
        <v>0</v>
      </c>
      <c r="K8" s="10" t="s">
        <v>33</v>
      </c>
      <c r="L8" s="9"/>
      <c r="M8" s="9" t="s">
        <v>32</v>
      </c>
      <c r="N8" s="136">
        <v>0.75</v>
      </c>
      <c r="P8" s="144" t="s">
        <v>157</v>
      </c>
      <c r="Q8" s="147"/>
      <c r="R8" s="147"/>
      <c r="S8" s="148">
        <f>SUM(Pro_Forma!AA49:AL49)</f>
        <v>85803.302150000061</v>
      </c>
    </row>
    <row r="9" spans="1:19" x14ac:dyDescent="0.2">
      <c r="A9" s="10"/>
      <c r="B9" s="9"/>
      <c r="C9" s="24" t="s">
        <v>15</v>
      </c>
      <c r="D9" s="25">
        <f>(D15-D11)</f>
        <v>1153000</v>
      </c>
      <c r="F9" s="13">
        <f>Unit_Characteristic!A10</f>
        <v>0</v>
      </c>
      <c r="G9" s="85" t="str">
        <f>Unit_Characteristic!B10</f>
        <v xml:space="preserve">Early Termination Fees </v>
      </c>
      <c r="H9" s="86">
        <f>Unit_Characteristic!C10</f>
        <v>0</v>
      </c>
      <c r="I9" s="87">
        <f>Unit_Characteristic!D10</f>
        <v>0</v>
      </c>
      <c r="K9" s="20" t="s">
        <v>16</v>
      </c>
      <c r="L9" s="9"/>
      <c r="M9" s="9" t="s">
        <v>34</v>
      </c>
      <c r="N9" s="137">
        <v>30</v>
      </c>
      <c r="P9" s="149" t="s">
        <v>30</v>
      </c>
      <c r="Q9" s="147"/>
      <c r="R9" s="147" t="s">
        <v>31</v>
      </c>
      <c r="S9" s="134">
        <f>((I18-I36)-Principal_t)/Equity_Amt</f>
        <v>7.4417434648742453E-2</v>
      </c>
    </row>
    <row r="10" spans="1:19" ht="17" thickBot="1" x14ac:dyDescent="0.25">
      <c r="A10" s="10"/>
      <c r="B10" s="9"/>
      <c r="C10" s="26" t="s">
        <v>175</v>
      </c>
      <c r="D10" s="27">
        <v>0</v>
      </c>
      <c r="F10" s="13">
        <f>Unit_Characteristic!A11</f>
        <v>0</v>
      </c>
      <c r="G10" s="85" t="str">
        <f>Unit_Characteristic!B11</f>
        <v xml:space="preserve">Application Fees </v>
      </c>
      <c r="H10" s="86">
        <f>Unit_Characteristic!C11</f>
        <v>0</v>
      </c>
      <c r="I10" s="87">
        <f>Unit_Characteristic!D11</f>
        <v>0</v>
      </c>
      <c r="K10" s="20" t="s">
        <v>17</v>
      </c>
      <c r="L10" s="9"/>
      <c r="M10" s="9" t="s">
        <v>35</v>
      </c>
      <c r="N10" s="138">
        <v>3.7600000000000001E-2</v>
      </c>
      <c r="P10" s="150" t="s">
        <v>160</v>
      </c>
      <c r="Q10" s="151"/>
      <c r="R10" s="151"/>
      <c r="S10" s="152">
        <f>((I18-I36)-(Principal_t)+(Term_T2))/Equity_Amt</f>
        <v>7.4417434648742439E-2</v>
      </c>
    </row>
    <row r="11" spans="1:19" ht="17" thickBot="1" x14ac:dyDescent="0.25">
      <c r="A11" s="10"/>
      <c r="B11" s="28" t="s">
        <v>18</v>
      </c>
      <c r="C11" s="29"/>
      <c r="D11" s="30">
        <f>SUBTOTAL(9,D12:D13)</f>
        <v>1447000</v>
      </c>
      <c r="E11" s="31"/>
      <c r="F11" s="13">
        <f>Unit_Characteristic!A12</f>
        <v>0</v>
      </c>
      <c r="G11" s="85" t="str">
        <f>Unit_Characteristic!B12</f>
        <v xml:space="preserve">Tenant Insurance </v>
      </c>
      <c r="H11" s="86">
        <f>Unit_Characteristic!C12</f>
        <v>0</v>
      </c>
      <c r="I11" s="87">
        <f>Unit_Characteristic!D12</f>
        <v>0</v>
      </c>
      <c r="K11" s="20" t="s">
        <v>19</v>
      </c>
      <c r="L11" s="9"/>
      <c r="M11" s="9" t="s">
        <v>36</v>
      </c>
      <c r="N11" s="138">
        <v>0.01</v>
      </c>
    </row>
    <row r="12" spans="1:19" ht="17" thickBot="1" x14ac:dyDescent="0.25">
      <c r="A12" s="10"/>
      <c r="B12" s="9"/>
      <c r="C12" s="9" t="s">
        <v>11</v>
      </c>
      <c r="D12" s="25">
        <v>1447000</v>
      </c>
      <c r="F12" s="13">
        <f>Unit_Characteristic!A13</f>
        <v>0</v>
      </c>
      <c r="G12" s="85" t="str">
        <f>Unit_Characteristic!B13</f>
        <v xml:space="preserve">Utility Billback </v>
      </c>
      <c r="H12" s="86">
        <f>Unit_Characteristic!C13</f>
        <v>0</v>
      </c>
      <c r="I12" s="87">
        <f>Unit_Characteristic!D13</f>
        <v>0</v>
      </c>
      <c r="K12" s="128" t="s">
        <v>148</v>
      </c>
      <c r="L12" s="9"/>
      <c r="M12" s="9"/>
      <c r="N12" s="129">
        <f>'Debt-Taxes'!E11</f>
        <v>4533.9333333333334</v>
      </c>
      <c r="O12" s="16"/>
      <c r="P12" s="140" t="s">
        <v>147</v>
      </c>
      <c r="Q12" s="141"/>
      <c r="R12" s="141"/>
      <c r="S12" s="146" t="s">
        <v>156</v>
      </c>
    </row>
    <row r="13" spans="1:19" x14ac:dyDescent="0.2">
      <c r="A13" s="10"/>
      <c r="B13" s="9"/>
      <c r="C13" s="9" t="s">
        <v>106</v>
      </c>
      <c r="D13" s="25">
        <v>0</v>
      </c>
      <c r="F13" s="13">
        <f>Unit_Characteristic!A14</f>
        <v>0</v>
      </c>
      <c r="G13" s="85" t="str">
        <f>Unit_Characteristic!B14</f>
        <v xml:space="preserve">Move-Out Charges </v>
      </c>
      <c r="H13" s="86">
        <f>Unit_Characteristic!C14</f>
        <v>0</v>
      </c>
      <c r="I13" s="87">
        <f>Unit_Characteristic!D14</f>
        <v>0</v>
      </c>
      <c r="K13" s="128" t="s">
        <v>149</v>
      </c>
      <c r="L13" s="9"/>
      <c r="M13" s="9"/>
      <c r="N13" s="34">
        <f>(N12*12)</f>
        <v>54407.199999999997</v>
      </c>
      <c r="P13" s="144" t="s">
        <v>157</v>
      </c>
      <c r="Q13" s="9"/>
      <c r="R13" s="9"/>
      <c r="S13" s="139">
        <f>SUM(Pro_Forma!AM49:AX49)</f>
        <v>90009.617214500046</v>
      </c>
    </row>
    <row r="14" spans="1:19" x14ac:dyDescent="0.2">
      <c r="A14" s="10"/>
      <c r="B14" s="9"/>
      <c r="C14" s="9"/>
      <c r="D14" s="32"/>
      <c r="E14" s="31"/>
      <c r="F14" s="13">
        <f>Unit_Characteristic!A15</f>
        <v>0</v>
      </c>
      <c r="G14" s="85" t="str">
        <f>Unit_Characteristic!B15</f>
        <v xml:space="preserve">Misc. Income </v>
      </c>
      <c r="H14" s="86">
        <f>Unit_Characteristic!C15</f>
        <v>0</v>
      </c>
      <c r="I14" s="87">
        <f>Unit_Characteristic!D15</f>
        <v>0</v>
      </c>
      <c r="K14" s="128" t="s">
        <v>150</v>
      </c>
      <c r="L14" s="9"/>
      <c r="M14" s="9"/>
      <c r="N14" s="34">
        <f>(Principal_t-Interest_T2)</f>
        <v>-7.2759576141834259E-12</v>
      </c>
      <c r="P14" s="144" t="s">
        <v>159</v>
      </c>
      <c r="Q14" s="9"/>
      <c r="R14" s="9"/>
      <c r="S14" s="142">
        <f>(S13+S8)/Equity_Amt</f>
        <v>0.15248301766218569</v>
      </c>
    </row>
    <row r="15" spans="1:19" ht="17" thickBot="1" x14ac:dyDescent="0.25">
      <c r="A15" s="33" t="s">
        <v>20</v>
      </c>
      <c r="B15" s="29"/>
      <c r="C15" s="29"/>
      <c r="D15" s="30">
        <v>2600000</v>
      </c>
      <c r="F15" s="88">
        <f>SUM(F4:F4)</f>
        <v>36</v>
      </c>
      <c r="G15" s="12"/>
      <c r="H15" s="89">
        <f>AVERAGE(H4:H4)</f>
        <v>700</v>
      </c>
      <c r="I15" s="90">
        <f>AVERAGE(I4:I4)</f>
        <v>1.142857</v>
      </c>
      <c r="K15" s="128" t="s">
        <v>151</v>
      </c>
      <c r="L15" s="9"/>
      <c r="M15" s="9"/>
      <c r="N15" s="34">
        <f>(Principal*Int_Rate)</f>
        <v>54407.200000000004</v>
      </c>
      <c r="P15" s="145" t="s">
        <v>161</v>
      </c>
      <c r="Q15" s="12"/>
      <c r="R15" s="12"/>
      <c r="S15" s="143">
        <f>((S13+S8)+('Debt-Taxes'!B11-'Debt-Taxes'!F34))/Equity_Amt</f>
        <v>0.15248301766218569</v>
      </c>
    </row>
    <row r="16" spans="1:19" ht="17" thickBot="1" x14ac:dyDescent="0.25">
      <c r="A16" s="10"/>
      <c r="B16" s="9"/>
      <c r="C16" s="9"/>
      <c r="D16" s="15"/>
      <c r="F16" s="14" t="s">
        <v>155</v>
      </c>
      <c r="G16" s="67"/>
      <c r="H16" s="67"/>
      <c r="I16" s="134">
        <v>0.05</v>
      </c>
      <c r="K16" s="41"/>
      <c r="L16" s="12"/>
      <c r="M16" s="12"/>
      <c r="N16" s="130"/>
    </row>
    <row r="17" spans="1:19" ht="17" thickBot="1" x14ac:dyDescent="0.25">
      <c r="A17" s="10"/>
      <c r="B17" s="9"/>
      <c r="C17" s="9"/>
      <c r="D17" s="15"/>
      <c r="F17" s="10"/>
      <c r="G17" s="9"/>
      <c r="H17" s="9"/>
      <c r="I17" s="15"/>
      <c r="K17" s="4" t="s">
        <v>145</v>
      </c>
      <c r="L17" s="5"/>
      <c r="M17" s="5"/>
      <c r="N17" s="127">
        <f>Pro_Forma!AJ41/Pro_Forma!AJ44</f>
        <v>-2.5770578553941399</v>
      </c>
      <c r="P17" s="140" t="s">
        <v>147</v>
      </c>
      <c r="Q17" s="141"/>
      <c r="R17" s="141"/>
      <c r="S17" s="146" t="s">
        <v>162</v>
      </c>
    </row>
    <row r="18" spans="1:19" ht="17" thickBot="1" x14ac:dyDescent="0.25">
      <c r="A18" s="10"/>
      <c r="B18" s="9"/>
      <c r="C18" s="9"/>
      <c r="D18" s="15"/>
      <c r="F18" s="98" t="s">
        <v>127</v>
      </c>
      <c r="G18" s="99"/>
      <c r="H18" s="99"/>
      <c r="I18" s="101">
        <f>SUM(Pro_Forma!AA21:AL21)</f>
        <v>294967.29360000003</v>
      </c>
      <c r="P18" s="144" t="s">
        <v>157</v>
      </c>
      <c r="Q18" s="9"/>
      <c r="R18" s="9"/>
      <c r="S18" s="139">
        <f>SUM(Pro_Forma!AY49:BJ49)</f>
        <v>94342.121730935018</v>
      </c>
    </row>
    <row r="19" spans="1:19" ht="17" thickBot="1" x14ac:dyDescent="0.25">
      <c r="A19" s="10"/>
      <c r="B19" s="9"/>
      <c r="C19" s="9"/>
      <c r="D19" s="32"/>
      <c r="F19" s="100" t="s">
        <v>38</v>
      </c>
      <c r="G19" s="36"/>
      <c r="H19" s="36" t="s">
        <v>37</v>
      </c>
      <c r="I19" s="133">
        <v>0.03</v>
      </c>
      <c r="P19" s="144" t="s">
        <v>159</v>
      </c>
      <c r="Q19" s="9"/>
      <c r="R19" s="9"/>
      <c r="S19" s="142">
        <f>(S18+S13+S8)/Equity_Amt</f>
        <v>0.23430619349127074</v>
      </c>
    </row>
    <row r="20" spans="1:19" ht="17" thickBot="1" x14ac:dyDescent="0.25">
      <c r="A20" s="11" t="s">
        <v>25</v>
      </c>
      <c r="B20" s="12"/>
      <c r="C20" s="12"/>
      <c r="D20" s="38">
        <f>((D8+D11)-D15)</f>
        <v>0</v>
      </c>
      <c r="F20" s="10"/>
      <c r="G20" s="9"/>
      <c r="H20" s="103" t="s">
        <v>130</v>
      </c>
      <c r="I20" s="102" t="s">
        <v>129</v>
      </c>
      <c r="P20" s="145" t="s">
        <v>161</v>
      </c>
      <c r="Q20" s="12"/>
      <c r="R20" s="12"/>
      <c r="S20" s="143">
        <f>((S18+S13+S8)+('Debt-Taxes'!B11-'Debt-Taxes'!F46))/Equity_Amt</f>
        <v>0.23430619349127074</v>
      </c>
    </row>
    <row r="21" spans="1:19" ht="17" thickBot="1" x14ac:dyDescent="0.25">
      <c r="E21" s="31"/>
      <c r="F21" s="10" t="s">
        <v>125</v>
      </c>
      <c r="G21" s="9"/>
      <c r="H21" s="104">
        <f t="shared" ref="H21:H35" si="0">(I21/I$18)</f>
        <v>0.23049264418514495</v>
      </c>
      <c r="I21" s="213">
        <f>'Debt-Taxes'!O9</f>
        <v>67987.79144999999</v>
      </c>
    </row>
    <row r="22" spans="1:19" ht="17" thickBot="1" x14ac:dyDescent="0.25">
      <c r="A22" s="4" t="s">
        <v>26</v>
      </c>
      <c r="B22" s="37"/>
      <c r="C22" s="9"/>
      <c r="D22" s="9"/>
      <c r="F22" s="96" t="s">
        <v>191</v>
      </c>
      <c r="H22" s="104">
        <f t="shared" si="0"/>
        <v>0</v>
      </c>
      <c r="I22" s="25">
        <f>'Debt-Taxes'!O10</f>
        <v>0</v>
      </c>
      <c r="P22" s="140" t="s">
        <v>147</v>
      </c>
      <c r="Q22" s="141"/>
      <c r="R22" s="141"/>
      <c r="S22" s="146" t="s">
        <v>163</v>
      </c>
    </row>
    <row r="23" spans="1:19" x14ac:dyDescent="0.2">
      <c r="A23" s="10" t="s">
        <v>177</v>
      </c>
      <c r="B23" s="184">
        <v>44958</v>
      </c>
      <c r="C23" s="9"/>
      <c r="D23" s="180"/>
      <c r="F23" s="10" t="s">
        <v>52</v>
      </c>
      <c r="G23" s="9"/>
      <c r="H23" s="104">
        <f t="shared" si="0"/>
        <v>3.3508799838003457E-2</v>
      </c>
      <c r="I23" s="25">
        <v>9884</v>
      </c>
      <c r="P23" s="144" t="s">
        <v>157</v>
      </c>
      <c r="Q23" s="9"/>
      <c r="R23" s="9"/>
      <c r="S23" s="139">
        <f>SUM(Pro_Forma!BK49:BV49)</f>
        <v>98804.601382862893</v>
      </c>
    </row>
    <row r="24" spans="1:19" ht="17" thickBot="1" x14ac:dyDescent="0.25">
      <c r="A24" s="41" t="s">
        <v>27</v>
      </c>
      <c r="B24" s="185">
        <v>44958</v>
      </c>
      <c r="C24" s="9"/>
      <c r="D24" s="9"/>
      <c r="F24" s="10" t="s">
        <v>122</v>
      </c>
      <c r="G24" s="9"/>
      <c r="H24" s="104">
        <f t="shared" si="0"/>
        <v>4.0682476533391489E-3</v>
      </c>
      <c r="I24" s="25">
        <v>1200</v>
      </c>
      <c r="P24" s="144" t="s">
        <v>159</v>
      </c>
      <c r="Q24" s="9"/>
      <c r="R24" s="9"/>
      <c r="S24" s="142">
        <f>(S23+S18+S13+S8)/Equity_Amt</f>
        <v>0.31999968992046662</v>
      </c>
    </row>
    <row r="25" spans="1:19" ht="17" thickBot="1" x14ac:dyDescent="0.25">
      <c r="A25" s="181"/>
      <c r="B25" s="9"/>
      <c r="C25" s="9"/>
      <c r="D25" s="9"/>
      <c r="F25" s="10" t="s">
        <v>123</v>
      </c>
      <c r="G25" s="9"/>
      <c r="H25" s="104">
        <f t="shared" si="0"/>
        <v>1.6496744234290251E-2</v>
      </c>
      <c r="I25" s="25">
        <v>4866</v>
      </c>
      <c r="P25" s="145" t="s">
        <v>161</v>
      </c>
      <c r="Q25" s="12"/>
      <c r="R25" s="12"/>
      <c r="S25" s="143">
        <f>((S23+S18+S13+S8)+('Debt-Taxes'!B11-'Debt-Taxes'!F58))/Equity_Amt</f>
        <v>0.31999968992046662</v>
      </c>
    </row>
    <row r="26" spans="1:19" ht="17" thickBot="1" x14ac:dyDescent="0.25">
      <c r="A26" s="182"/>
      <c r="B26" s="9"/>
      <c r="C26" s="9"/>
      <c r="D26" s="183"/>
      <c r="F26" s="10" t="s">
        <v>22</v>
      </c>
      <c r="G26" s="9"/>
      <c r="H26" s="104">
        <f t="shared" si="0"/>
        <v>0</v>
      </c>
      <c r="I26" s="25">
        <f>'Debt-Taxes'!O14</f>
        <v>0</v>
      </c>
    </row>
    <row r="27" spans="1:19" ht="17" thickBot="1" x14ac:dyDescent="0.25">
      <c r="F27" s="10" t="s">
        <v>124</v>
      </c>
      <c r="G27" s="9"/>
      <c r="H27" s="104">
        <f t="shared" si="0"/>
        <v>4.9259698669181534E-2</v>
      </c>
      <c r="I27" s="25">
        <v>14530</v>
      </c>
      <c r="P27" s="140" t="s">
        <v>147</v>
      </c>
      <c r="Q27" s="141"/>
      <c r="R27" s="141"/>
      <c r="S27" s="146" t="s">
        <v>164</v>
      </c>
    </row>
    <row r="28" spans="1:19" x14ac:dyDescent="0.2">
      <c r="F28" s="96" t="s">
        <v>192</v>
      </c>
      <c r="H28" s="104">
        <f t="shared" si="0"/>
        <v>0</v>
      </c>
      <c r="I28" s="25">
        <f>'Debt-Taxes'!O16</f>
        <v>0</v>
      </c>
      <c r="K28" s="68"/>
      <c r="L28" s="68"/>
      <c r="M28" s="68"/>
      <c r="N28" s="68"/>
      <c r="P28" s="144" t="s">
        <v>157</v>
      </c>
      <c r="Q28" s="9"/>
      <c r="R28" s="9"/>
      <c r="S28" s="139">
        <f>SUM(Pro_Forma!BW49:CH49)</f>
        <v>103400.95542434888</v>
      </c>
    </row>
    <row r="29" spans="1:19" x14ac:dyDescent="0.2">
      <c r="F29" s="10" t="s">
        <v>193</v>
      </c>
      <c r="G29" s="9"/>
      <c r="H29" s="104">
        <f t="shared" si="0"/>
        <v>3.5115757661072423E-2</v>
      </c>
      <c r="I29" s="25">
        <v>10358</v>
      </c>
      <c r="P29" s="144" t="s">
        <v>159</v>
      </c>
      <c r="Q29" s="9"/>
      <c r="R29" s="9"/>
      <c r="S29" s="142">
        <f>(S28+S23+S18+S13+S8)/Equity_Amt</f>
        <v>0.40967961656777702</v>
      </c>
    </row>
    <row r="30" spans="1:19" ht="17" thickBot="1" x14ac:dyDescent="0.25">
      <c r="F30" s="10" t="s">
        <v>126</v>
      </c>
      <c r="G30" s="9"/>
      <c r="H30" s="104">
        <f t="shared" si="0"/>
        <v>7.2652122675881644E-3</v>
      </c>
      <c r="I30" s="25">
        <v>2143</v>
      </c>
      <c r="P30" s="145" t="s">
        <v>161</v>
      </c>
      <c r="Q30" s="12"/>
      <c r="R30" s="12"/>
      <c r="S30" s="143">
        <f>((S28+S23+S18+S13+S8)+('Debt-Taxes'!B11-'Debt-Taxes'!F70))/Equity_Amt</f>
        <v>0.43271638297282755</v>
      </c>
    </row>
    <row r="31" spans="1:19" x14ac:dyDescent="0.2">
      <c r="F31" s="10" t="s">
        <v>120</v>
      </c>
      <c r="G31" s="9"/>
      <c r="H31" s="104">
        <f t="shared" si="0"/>
        <v>7.6279643500109046E-2</v>
      </c>
      <c r="I31" s="25">
        <v>22500</v>
      </c>
    </row>
    <row r="32" spans="1:19" x14ac:dyDescent="0.2">
      <c r="F32" s="10" t="s">
        <v>121</v>
      </c>
      <c r="G32" s="9"/>
      <c r="H32" s="104">
        <f t="shared" si="0"/>
        <v>3.6614228880052342E-2</v>
      </c>
      <c r="I32" s="25">
        <v>10800</v>
      </c>
    </row>
    <row r="33" spans="5:9" x14ac:dyDescent="0.2">
      <c r="F33" s="96" t="s">
        <v>152</v>
      </c>
      <c r="H33" s="104">
        <f t="shared" si="0"/>
        <v>6.1023714800087243E-3</v>
      </c>
      <c r="I33" s="25">
        <v>1800</v>
      </c>
    </row>
    <row r="34" spans="5:9" x14ac:dyDescent="0.2">
      <c r="F34" s="96" t="s">
        <v>153</v>
      </c>
      <c r="H34" s="104">
        <f t="shared" si="0"/>
        <v>2.3351741530166718E-2</v>
      </c>
      <c r="I34" s="25">
        <v>6888</v>
      </c>
    </row>
    <row r="35" spans="5:9" x14ac:dyDescent="0.2">
      <c r="F35" s="96" t="s">
        <v>154</v>
      </c>
      <c r="H35" s="104">
        <f t="shared" si="0"/>
        <v>6.1023714800087243E-3</v>
      </c>
      <c r="I35" s="25">
        <v>1800</v>
      </c>
    </row>
    <row r="36" spans="5:9" ht="17" thickBot="1" x14ac:dyDescent="0.25">
      <c r="F36" s="105" t="s">
        <v>128</v>
      </c>
      <c r="G36" s="71"/>
      <c r="H36" s="106">
        <f>SUM(H21:H35)</f>
        <v>0.52465746137896552</v>
      </c>
      <c r="I36" s="107">
        <f>SUM(I21:I35)</f>
        <v>154756.79144999999</v>
      </c>
    </row>
    <row r="37" spans="5:9" ht="17" thickBot="1" x14ac:dyDescent="0.25">
      <c r="F37" s="41" t="s">
        <v>39</v>
      </c>
      <c r="G37" s="12"/>
      <c r="H37" s="12" t="s">
        <v>40</v>
      </c>
      <c r="I37" s="132">
        <v>0.03</v>
      </c>
    </row>
    <row r="40" spans="5:9" x14ac:dyDescent="0.2">
      <c r="E40" s="210"/>
    </row>
  </sheetData>
  <pageMargins left="0.75" right="0.75" top="1" bottom="1" header="0.5" footer="0.5"/>
  <pageSetup orientation="portrait" horizontalDpi="4294967292" verticalDpi="429496729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'/Users/Jared/Desktop/ULI Webinar/[ULI_Pro_Forma_Part4_23Jan17.xlsx]Pro-Forma_Final'!#REF!</xm:f>
          </x14:formula1>
          <xm:sqref>D26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Q49"/>
  <sheetViews>
    <sheetView workbookViewId="0">
      <selection activeCell="AC16" sqref="AC16"/>
    </sheetView>
  </sheetViews>
  <sheetFormatPr baseColWidth="10" defaultRowHeight="16" x14ac:dyDescent="0.2"/>
  <cols>
    <col min="1" max="1" width="15.6640625" customWidth="1"/>
    <col min="2" max="2" width="21.5" style="9" customWidth="1"/>
    <col min="5" max="25" width="0.6640625" customWidth="1"/>
    <col min="26" max="26" width="10.83203125" style="79"/>
    <col min="147" max="147" width="10.83203125" style="42"/>
  </cols>
  <sheetData>
    <row r="1" spans="1:147" s="44" customFormat="1" ht="15" x14ac:dyDescent="0.2">
      <c r="B1" s="39"/>
      <c r="Z1" s="75" t="s">
        <v>109</v>
      </c>
      <c r="AA1" s="76">
        <v>1</v>
      </c>
      <c r="AB1" s="76">
        <f>AA1+1</f>
        <v>2</v>
      </c>
      <c r="AC1" s="76">
        <f t="shared" ref="AC1:CN1" si="0">AB1+1</f>
        <v>3</v>
      </c>
      <c r="AD1" s="76">
        <f t="shared" si="0"/>
        <v>4</v>
      </c>
      <c r="AE1" s="76">
        <f t="shared" si="0"/>
        <v>5</v>
      </c>
      <c r="AF1" s="76">
        <f t="shared" si="0"/>
        <v>6</v>
      </c>
      <c r="AG1" s="76">
        <f t="shared" si="0"/>
        <v>7</v>
      </c>
      <c r="AH1" s="76">
        <f t="shared" si="0"/>
        <v>8</v>
      </c>
      <c r="AI1" s="76">
        <f t="shared" si="0"/>
        <v>9</v>
      </c>
      <c r="AJ1" s="76">
        <f t="shared" si="0"/>
        <v>10</v>
      </c>
      <c r="AK1" s="76">
        <f t="shared" si="0"/>
        <v>11</v>
      </c>
      <c r="AL1" s="76">
        <f t="shared" si="0"/>
        <v>12</v>
      </c>
      <c r="AM1" s="76">
        <f t="shared" si="0"/>
        <v>13</v>
      </c>
      <c r="AN1" s="76">
        <f t="shared" si="0"/>
        <v>14</v>
      </c>
      <c r="AO1" s="76">
        <f t="shared" si="0"/>
        <v>15</v>
      </c>
      <c r="AP1" s="76">
        <f t="shared" si="0"/>
        <v>16</v>
      </c>
      <c r="AQ1" s="76">
        <f t="shared" si="0"/>
        <v>17</v>
      </c>
      <c r="AR1" s="76">
        <f t="shared" si="0"/>
        <v>18</v>
      </c>
      <c r="AS1" s="76">
        <f t="shared" si="0"/>
        <v>19</v>
      </c>
      <c r="AT1" s="76">
        <f t="shared" si="0"/>
        <v>20</v>
      </c>
      <c r="AU1" s="76">
        <f t="shared" si="0"/>
        <v>21</v>
      </c>
      <c r="AV1" s="76">
        <f t="shared" si="0"/>
        <v>22</v>
      </c>
      <c r="AW1" s="76">
        <f t="shared" si="0"/>
        <v>23</v>
      </c>
      <c r="AX1" s="76">
        <f t="shared" si="0"/>
        <v>24</v>
      </c>
      <c r="AY1" s="76">
        <f t="shared" si="0"/>
        <v>25</v>
      </c>
      <c r="AZ1" s="76">
        <f t="shared" si="0"/>
        <v>26</v>
      </c>
      <c r="BA1" s="76">
        <f t="shared" si="0"/>
        <v>27</v>
      </c>
      <c r="BB1" s="76">
        <f t="shared" si="0"/>
        <v>28</v>
      </c>
      <c r="BC1" s="76">
        <f t="shared" si="0"/>
        <v>29</v>
      </c>
      <c r="BD1" s="76">
        <f t="shared" si="0"/>
        <v>30</v>
      </c>
      <c r="BE1" s="76">
        <f t="shared" si="0"/>
        <v>31</v>
      </c>
      <c r="BF1" s="76">
        <f t="shared" si="0"/>
        <v>32</v>
      </c>
      <c r="BG1" s="76">
        <f t="shared" si="0"/>
        <v>33</v>
      </c>
      <c r="BH1" s="76">
        <f t="shared" si="0"/>
        <v>34</v>
      </c>
      <c r="BI1" s="76">
        <f t="shared" si="0"/>
        <v>35</v>
      </c>
      <c r="BJ1" s="76">
        <f t="shared" si="0"/>
        <v>36</v>
      </c>
      <c r="BK1" s="76">
        <f t="shared" si="0"/>
        <v>37</v>
      </c>
      <c r="BL1" s="76">
        <f t="shared" si="0"/>
        <v>38</v>
      </c>
      <c r="BM1" s="76">
        <f t="shared" si="0"/>
        <v>39</v>
      </c>
      <c r="BN1" s="76">
        <f t="shared" si="0"/>
        <v>40</v>
      </c>
      <c r="BO1" s="76">
        <f t="shared" si="0"/>
        <v>41</v>
      </c>
      <c r="BP1" s="76">
        <f t="shared" si="0"/>
        <v>42</v>
      </c>
      <c r="BQ1" s="76">
        <f t="shared" si="0"/>
        <v>43</v>
      </c>
      <c r="BR1" s="76">
        <f t="shared" si="0"/>
        <v>44</v>
      </c>
      <c r="BS1" s="76">
        <f t="shared" si="0"/>
        <v>45</v>
      </c>
      <c r="BT1" s="76">
        <f t="shared" si="0"/>
        <v>46</v>
      </c>
      <c r="BU1" s="76">
        <f t="shared" si="0"/>
        <v>47</v>
      </c>
      <c r="BV1" s="76">
        <f t="shared" si="0"/>
        <v>48</v>
      </c>
      <c r="BW1" s="76">
        <f t="shared" si="0"/>
        <v>49</v>
      </c>
      <c r="BX1" s="76">
        <f t="shared" si="0"/>
        <v>50</v>
      </c>
      <c r="BY1" s="76">
        <f t="shared" si="0"/>
        <v>51</v>
      </c>
      <c r="BZ1" s="76">
        <f t="shared" si="0"/>
        <v>52</v>
      </c>
      <c r="CA1" s="76">
        <f t="shared" si="0"/>
        <v>53</v>
      </c>
      <c r="CB1" s="76">
        <f t="shared" si="0"/>
        <v>54</v>
      </c>
      <c r="CC1" s="76">
        <f t="shared" si="0"/>
        <v>55</v>
      </c>
      <c r="CD1" s="76">
        <f t="shared" si="0"/>
        <v>56</v>
      </c>
      <c r="CE1" s="76">
        <f t="shared" si="0"/>
        <v>57</v>
      </c>
      <c r="CF1" s="76">
        <f t="shared" si="0"/>
        <v>58</v>
      </c>
      <c r="CG1" s="76">
        <f t="shared" si="0"/>
        <v>59</v>
      </c>
      <c r="CH1" s="76">
        <f t="shared" si="0"/>
        <v>60</v>
      </c>
      <c r="CI1" s="76">
        <f t="shared" si="0"/>
        <v>61</v>
      </c>
      <c r="CJ1" s="76">
        <f t="shared" si="0"/>
        <v>62</v>
      </c>
      <c r="CK1" s="76">
        <f t="shared" si="0"/>
        <v>63</v>
      </c>
      <c r="CL1" s="76">
        <f t="shared" si="0"/>
        <v>64</v>
      </c>
      <c r="CM1" s="76">
        <f t="shared" si="0"/>
        <v>65</v>
      </c>
      <c r="CN1" s="76">
        <f t="shared" si="0"/>
        <v>66</v>
      </c>
      <c r="CO1" s="76">
        <f t="shared" ref="CO1:EP1" si="1">CN1+1</f>
        <v>67</v>
      </c>
      <c r="CP1" s="76">
        <f t="shared" si="1"/>
        <v>68</v>
      </c>
      <c r="CQ1" s="76">
        <f t="shared" si="1"/>
        <v>69</v>
      </c>
      <c r="CR1" s="76">
        <f t="shared" si="1"/>
        <v>70</v>
      </c>
      <c r="CS1" s="76">
        <f t="shared" si="1"/>
        <v>71</v>
      </c>
      <c r="CT1" s="76">
        <f t="shared" si="1"/>
        <v>72</v>
      </c>
      <c r="CU1" s="76">
        <f t="shared" si="1"/>
        <v>73</v>
      </c>
      <c r="CV1" s="76">
        <f t="shared" si="1"/>
        <v>74</v>
      </c>
      <c r="CW1" s="76">
        <f t="shared" si="1"/>
        <v>75</v>
      </c>
      <c r="CX1" s="76">
        <f t="shared" si="1"/>
        <v>76</v>
      </c>
      <c r="CY1" s="76">
        <f t="shared" si="1"/>
        <v>77</v>
      </c>
      <c r="CZ1" s="76">
        <f t="shared" si="1"/>
        <v>78</v>
      </c>
      <c r="DA1" s="76">
        <f t="shared" si="1"/>
        <v>79</v>
      </c>
      <c r="DB1" s="76">
        <f t="shared" si="1"/>
        <v>80</v>
      </c>
      <c r="DC1" s="76">
        <f t="shared" si="1"/>
        <v>81</v>
      </c>
      <c r="DD1" s="76">
        <f t="shared" si="1"/>
        <v>82</v>
      </c>
      <c r="DE1" s="76">
        <f t="shared" si="1"/>
        <v>83</v>
      </c>
      <c r="DF1" s="76">
        <f t="shared" si="1"/>
        <v>84</v>
      </c>
      <c r="DG1" s="76">
        <f t="shared" si="1"/>
        <v>85</v>
      </c>
      <c r="DH1" s="76">
        <f t="shared" si="1"/>
        <v>86</v>
      </c>
      <c r="DI1" s="76">
        <f t="shared" si="1"/>
        <v>87</v>
      </c>
      <c r="DJ1" s="76">
        <f t="shared" si="1"/>
        <v>88</v>
      </c>
      <c r="DK1" s="76">
        <f t="shared" si="1"/>
        <v>89</v>
      </c>
      <c r="DL1" s="76">
        <f t="shared" si="1"/>
        <v>90</v>
      </c>
      <c r="DM1" s="76">
        <f t="shared" si="1"/>
        <v>91</v>
      </c>
      <c r="DN1" s="76">
        <f t="shared" si="1"/>
        <v>92</v>
      </c>
      <c r="DO1" s="76">
        <f t="shared" si="1"/>
        <v>93</v>
      </c>
      <c r="DP1" s="76">
        <f t="shared" si="1"/>
        <v>94</v>
      </c>
      <c r="DQ1" s="76">
        <f t="shared" si="1"/>
        <v>95</v>
      </c>
      <c r="DR1" s="76">
        <f t="shared" si="1"/>
        <v>96</v>
      </c>
      <c r="DS1" s="76">
        <f t="shared" si="1"/>
        <v>97</v>
      </c>
      <c r="DT1" s="76">
        <f t="shared" si="1"/>
        <v>98</v>
      </c>
      <c r="DU1" s="76">
        <f t="shared" si="1"/>
        <v>99</v>
      </c>
      <c r="DV1" s="76">
        <f t="shared" si="1"/>
        <v>100</v>
      </c>
      <c r="DW1" s="76">
        <f t="shared" si="1"/>
        <v>101</v>
      </c>
      <c r="DX1" s="76">
        <f t="shared" si="1"/>
        <v>102</v>
      </c>
      <c r="DY1" s="76">
        <f t="shared" si="1"/>
        <v>103</v>
      </c>
      <c r="DZ1" s="76">
        <f t="shared" si="1"/>
        <v>104</v>
      </c>
      <c r="EA1" s="76">
        <f t="shared" si="1"/>
        <v>105</v>
      </c>
      <c r="EB1" s="76">
        <f t="shared" si="1"/>
        <v>106</v>
      </c>
      <c r="EC1" s="76">
        <f t="shared" si="1"/>
        <v>107</v>
      </c>
      <c r="ED1" s="76">
        <f t="shared" si="1"/>
        <v>108</v>
      </c>
      <c r="EE1" s="76">
        <f t="shared" si="1"/>
        <v>109</v>
      </c>
      <c r="EF1" s="76">
        <f t="shared" si="1"/>
        <v>110</v>
      </c>
      <c r="EG1" s="76">
        <f t="shared" si="1"/>
        <v>111</v>
      </c>
      <c r="EH1" s="76">
        <f t="shared" si="1"/>
        <v>112</v>
      </c>
      <c r="EI1" s="76">
        <f t="shared" si="1"/>
        <v>113</v>
      </c>
      <c r="EJ1" s="76">
        <f t="shared" si="1"/>
        <v>114</v>
      </c>
      <c r="EK1" s="76">
        <f t="shared" si="1"/>
        <v>115</v>
      </c>
      <c r="EL1" s="76">
        <f t="shared" si="1"/>
        <v>116</v>
      </c>
      <c r="EM1" s="76">
        <f t="shared" si="1"/>
        <v>117</v>
      </c>
      <c r="EN1" s="76">
        <f t="shared" si="1"/>
        <v>118</v>
      </c>
      <c r="EO1" s="76">
        <f t="shared" si="1"/>
        <v>119</v>
      </c>
      <c r="EP1" s="76">
        <f t="shared" si="1"/>
        <v>120</v>
      </c>
      <c r="EQ1" s="60"/>
    </row>
    <row r="2" spans="1:147" s="44" customFormat="1" ht="15" x14ac:dyDescent="0.2">
      <c r="B2" s="39"/>
      <c r="Z2" s="75" t="s">
        <v>110</v>
      </c>
      <c r="AA2" s="77">
        <f>Unit_Characteristic!V2</f>
        <v>44985</v>
      </c>
      <c r="AB2" s="77">
        <f>Unit_Characteristic!W2</f>
        <v>45016</v>
      </c>
      <c r="AC2" s="77">
        <f>Unit_Characteristic!X2</f>
        <v>45046</v>
      </c>
      <c r="AD2" s="77">
        <f>Unit_Characteristic!Y2</f>
        <v>45077</v>
      </c>
      <c r="AE2" s="77">
        <f>Unit_Characteristic!Z2</f>
        <v>45107</v>
      </c>
      <c r="AF2" s="77">
        <f>Unit_Characteristic!AA2</f>
        <v>45138</v>
      </c>
      <c r="AG2" s="77">
        <f>Unit_Characteristic!AB2</f>
        <v>45169</v>
      </c>
      <c r="AH2" s="77">
        <f>Unit_Characteristic!AC2</f>
        <v>45199</v>
      </c>
      <c r="AI2" s="77">
        <f>Unit_Characteristic!AD2</f>
        <v>45230</v>
      </c>
      <c r="AJ2" s="77">
        <f>Unit_Characteristic!AE2</f>
        <v>45260</v>
      </c>
      <c r="AK2" s="77">
        <f>Unit_Characteristic!AF2</f>
        <v>45291</v>
      </c>
      <c r="AL2" s="77">
        <f>Unit_Characteristic!AG2</f>
        <v>45322</v>
      </c>
      <c r="AM2" s="77">
        <f>Unit_Characteristic!AH2</f>
        <v>45351</v>
      </c>
      <c r="AN2" s="77">
        <f>Unit_Characteristic!AI2</f>
        <v>45382</v>
      </c>
      <c r="AO2" s="77">
        <f>Unit_Characteristic!AJ2</f>
        <v>45412</v>
      </c>
      <c r="AP2" s="77">
        <f>Unit_Characteristic!AK2</f>
        <v>45443</v>
      </c>
      <c r="AQ2" s="77">
        <f>Unit_Characteristic!AL2</f>
        <v>45473</v>
      </c>
      <c r="AR2" s="77">
        <f>Unit_Characteristic!AM2</f>
        <v>45504</v>
      </c>
      <c r="AS2" s="77">
        <f>Unit_Characteristic!AN2</f>
        <v>45535</v>
      </c>
      <c r="AT2" s="77">
        <f>Unit_Characteristic!AO2</f>
        <v>45565</v>
      </c>
      <c r="AU2" s="77">
        <f>Unit_Characteristic!AP2</f>
        <v>45596</v>
      </c>
      <c r="AV2" s="77">
        <f>Unit_Characteristic!AQ2</f>
        <v>45626</v>
      </c>
      <c r="AW2" s="77">
        <f>Unit_Characteristic!AR2</f>
        <v>45657</v>
      </c>
      <c r="AX2" s="77">
        <f>Unit_Characteristic!AS2</f>
        <v>45688</v>
      </c>
      <c r="AY2" s="77">
        <f>Unit_Characteristic!AT2</f>
        <v>45716</v>
      </c>
      <c r="AZ2" s="77">
        <f>Unit_Characteristic!AU2</f>
        <v>45747</v>
      </c>
      <c r="BA2" s="77">
        <f>Unit_Characteristic!AV2</f>
        <v>45777</v>
      </c>
      <c r="BB2" s="77">
        <f>Unit_Characteristic!AW2</f>
        <v>45808</v>
      </c>
      <c r="BC2" s="77">
        <f>Unit_Characteristic!AX2</f>
        <v>45838</v>
      </c>
      <c r="BD2" s="77">
        <f>Unit_Characteristic!AY2</f>
        <v>45869</v>
      </c>
      <c r="BE2" s="77">
        <f>Unit_Characteristic!AZ2</f>
        <v>45900</v>
      </c>
      <c r="BF2" s="77">
        <f>Unit_Characteristic!BA2</f>
        <v>45930</v>
      </c>
      <c r="BG2" s="77">
        <f>Unit_Characteristic!BB2</f>
        <v>45961</v>
      </c>
      <c r="BH2" s="77">
        <f>Unit_Characteristic!BC2</f>
        <v>45991</v>
      </c>
      <c r="BI2" s="77">
        <f>Unit_Characteristic!BD2</f>
        <v>46022</v>
      </c>
      <c r="BJ2" s="77">
        <f>Unit_Characteristic!BE2</f>
        <v>46053</v>
      </c>
      <c r="BK2" s="77">
        <f>Unit_Characteristic!BF2</f>
        <v>46081</v>
      </c>
      <c r="BL2" s="77">
        <f>Unit_Characteristic!BG2</f>
        <v>46112</v>
      </c>
      <c r="BM2" s="77">
        <f>Unit_Characteristic!BH2</f>
        <v>46142</v>
      </c>
      <c r="BN2" s="77">
        <f>Unit_Characteristic!BI2</f>
        <v>46173</v>
      </c>
      <c r="BO2" s="77">
        <f>Unit_Characteristic!BJ2</f>
        <v>46203</v>
      </c>
      <c r="BP2" s="77">
        <f>Unit_Characteristic!BK2</f>
        <v>46234</v>
      </c>
      <c r="BQ2" s="77">
        <f>Unit_Characteristic!BL2</f>
        <v>46265</v>
      </c>
      <c r="BR2" s="77">
        <f>Unit_Characteristic!BM2</f>
        <v>46295</v>
      </c>
      <c r="BS2" s="77">
        <f>Unit_Characteristic!BN2</f>
        <v>46326</v>
      </c>
      <c r="BT2" s="77">
        <f>Unit_Characteristic!BO2</f>
        <v>46356</v>
      </c>
      <c r="BU2" s="77">
        <f>Unit_Characteristic!BP2</f>
        <v>46387</v>
      </c>
      <c r="BV2" s="77">
        <f>Unit_Characteristic!BQ2</f>
        <v>46418</v>
      </c>
      <c r="BW2" s="77">
        <f>Unit_Characteristic!BR2</f>
        <v>46446</v>
      </c>
      <c r="BX2" s="77">
        <f>Unit_Characteristic!BS2</f>
        <v>46477</v>
      </c>
      <c r="BY2" s="77">
        <f>Unit_Characteristic!BT2</f>
        <v>46507</v>
      </c>
      <c r="BZ2" s="77">
        <f>Unit_Characteristic!BU2</f>
        <v>46538</v>
      </c>
      <c r="CA2" s="77">
        <f>Unit_Characteristic!BV2</f>
        <v>46568</v>
      </c>
      <c r="CB2" s="77">
        <f>Unit_Characteristic!BW2</f>
        <v>46599</v>
      </c>
      <c r="CC2" s="77">
        <f>Unit_Characteristic!BX2</f>
        <v>46630</v>
      </c>
      <c r="CD2" s="77">
        <f>Unit_Characteristic!BY2</f>
        <v>46660</v>
      </c>
      <c r="CE2" s="77">
        <f>Unit_Characteristic!BZ2</f>
        <v>46691</v>
      </c>
      <c r="CF2" s="77">
        <f>Unit_Characteristic!CA2</f>
        <v>46721</v>
      </c>
      <c r="CG2" s="77">
        <f>Unit_Characteristic!CB2</f>
        <v>46752</v>
      </c>
      <c r="CH2" s="77">
        <f>Unit_Characteristic!CC2</f>
        <v>46783</v>
      </c>
      <c r="CI2" s="77">
        <f>Unit_Characteristic!CD2</f>
        <v>46812</v>
      </c>
      <c r="CJ2" s="77">
        <f>Unit_Characteristic!CE2</f>
        <v>46843</v>
      </c>
      <c r="CK2" s="77">
        <f>Unit_Characteristic!CF2</f>
        <v>46873</v>
      </c>
      <c r="CL2" s="77">
        <f>Unit_Characteristic!CG2</f>
        <v>46904</v>
      </c>
      <c r="CM2" s="77">
        <f>Unit_Characteristic!CH2</f>
        <v>46934</v>
      </c>
      <c r="CN2" s="77">
        <f>Unit_Characteristic!CI2</f>
        <v>46965</v>
      </c>
      <c r="CO2" s="77">
        <f>Unit_Characteristic!CJ2</f>
        <v>46996</v>
      </c>
      <c r="CP2" s="77">
        <f>Unit_Characteristic!CK2</f>
        <v>47026</v>
      </c>
      <c r="CQ2" s="77">
        <f>Unit_Characteristic!CL2</f>
        <v>47057</v>
      </c>
      <c r="CR2" s="77">
        <f>Unit_Characteristic!CM2</f>
        <v>47087</v>
      </c>
      <c r="CS2" s="77">
        <f>Unit_Characteristic!CN2</f>
        <v>47118</v>
      </c>
      <c r="CT2" s="77">
        <f>Unit_Characteristic!CO2</f>
        <v>47149</v>
      </c>
      <c r="CU2" s="77">
        <f>Unit_Characteristic!CP2</f>
        <v>47177</v>
      </c>
      <c r="CV2" s="77">
        <f>Unit_Characteristic!CQ2</f>
        <v>47208</v>
      </c>
      <c r="CW2" s="77">
        <f>Unit_Characteristic!CR2</f>
        <v>47238</v>
      </c>
      <c r="CX2" s="77">
        <f>Unit_Characteristic!CS2</f>
        <v>47269</v>
      </c>
      <c r="CY2" s="77">
        <f>Unit_Characteristic!CT2</f>
        <v>47299</v>
      </c>
      <c r="CZ2" s="77">
        <f>Unit_Characteristic!CU2</f>
        <v>47330</v>
      </c>
      <c r="DA2" s="77">
        <f>Unit_Characteristic!CV2</f>
        <v>47361</v>
      </c>
      <c r="DB2" s="77">
        <f>Unit_Characteristic!CW2</f>
        <v>47391</v>
      </c>
      <c r="DC2" s="77">
        <f>Unit_Characteristic!CX2</f>
        <v>47422</v>
      </c>
      <c r="DD2" s="77">
        <f>Unit_Characteristic!CY2</f>
        <v>47452</v>
      </c>
      <c r="DE2" s="77">
        <f>Unit_Characteristic!CZ2</f>
        <v>47483</v>
      </c>
      <c r="DF2" s="77">
        <f>Unit_Characteristic!DA2</f>
        <v>47514</v>
      </c>
      <c r="DG2" s="77">
        <f>Unit_Characteristic!DB2</f>
        <v>47542</v>
      </c>
      <c r="DH2" s="77">
        <f>Unit_Characteristic!DC2</f>
        <v>47573</v>
      </c>
      <c r="DI2" s="77">
        <f>Unit_Characteristic!DD2</f>
        <v>47603</v>
      </c>
      <c r="DJ2" s="77">
        <f>Unit_Characteristic!DE2</f>
        <v>47634</v>
      </c>
      <c r="DK2" s="77">
        <f>Unit_Characteristic!DF2</f>
        <v>47664</v>
      </c>
      <c r="DL2" s="77">
        <f>Unit_Characteristic!DG2</f>
        <v>47695</v>
      </c>
      <c r="DM2" s="77">
        <f>Unit_Characteristic!DH2</f>
        <v>47726</v>
      </c>
      <c r="DN2" s="77">
        <f>Unit_Characteristic!DI2</f>
        <v>47756</v>
      </c>
      <c r="DO2" s="77">
        <f>Unit_Characteristic!DJ2</f>
        <v>47787</v>
      </c>
      <c r="DP2" s="77">
        <f>Unit_Characteristic!DK2</f>
        <v>47817</v>
      </c>
      <c r="DQ2" s="77">
        <f>Unit_Characteristic!DL2</f>
        <v>47848</v>
      </c>
      <c r="DR2" s="77">
        <f>Unit_Characteristic!DM2</f>
        <v>47879</v>
      </c>
      <c r="DS2" s="77">
        <f>Unit_Characteristic!DN2</f>
        <v>47907</v>
      </c>
      <c r="DT2" s="77">
        <f>Unit_Characteristic!DO2</f>
        <v>47938</v>
      </c>
      <c r="DU2" s="77">
        <f>Unit_Characteristic!DP2</f>
        <v>47968</v>
      </c>
      <c r="DV2" s="77">
        <f>Unit_Characteristic!DQ2</f>
        <v>47999</v>
      </c>
      <c r="DW2" s="77">
        <f>Unit_Characteristic!DR2</f>
        <v>48029</v>
      </c>
      <c r="DX2" s="77">
        <f>Unit_Characteristic!DS2</f>
        <v>48060</v>
      </c>
      <c r="DY2" s="77">
        <f>Unit_Characteristic!DT2</f>
        <v>48091</v>
      </c>
      <c r="DZ2" s="77">
        <f>Unit_Characteristic!DU2</f>
        <v>48121</v>
      </c>
      <c r="EA2" s="77">
        <f>Unit_Characteristic!DV2</f>
        <v>48152</v>
      </c>
      <c r="EB2" s="77">
        <f>Unit_Characteristic!DW2</f>
        <v>48182</v>
      </c>
      <c r="EC2" s="77">
        <f>Unit_Characteristic!DX2</f>
        <v>48213</v>
      </c>
      <c r="ED2" s="77">
        <f>Unit_Characteristic!DY2</f>
        <v>48244</v>
      </c>
      <c r="EE2" s="77">
        <f>Unit_Characteristic!DZ2</f>
        <v>48273</v>
      </c>
      <c r="EF2" s="77">
        <f>Unit_Characteristic!EA2</f>
        <v>48304</v>
      </c>
      <c r="EG2" s="77">
        <f>Unit_Characteristic!EB2</f>
        <v>48334</v>
      </c>
      <c r="EH2" s="77">
        <f>Unit_Characteristic!EC2</f>
        <v>48365</v>
      </c>
      <c r="EI2" s="77">
        <f>Unit_Characteristic!ED2</f>
        <v>48395</v>
      </c>
      <c r="EJ2" s="77">
        <f>Unit_Characteristic!EE2</f>
        <v>48426</v>
      </c>
      <c r="EK2" s="77">
        <f>Unit_Characteristic!EF2</f>
        <v>48457</v>
      </c>
      <c r="EL2" s="77">
        <f>Unit_Characteristic!EG2</f>
        <v>48487</v>
      </c>
      <c r="EM2" s="77">
        <f>Unit_Characteristic!EH2</f>
        <v>48518</v>
      </c>
      <c r="EN2" s="77">
        <f>Unit_Characteristic!EI2</f>
        <v>48548</v>
      </c>
      <c r="EO2" s="77">
        <f>Unit_Characteristic!EJ2</f>
        <v>48579</v>
      </c>
      <c r="EP2" s="77">
        <f>Unit_Characteristic!EK2</f>
        <v>48610</v>
      </c>
      <c r="EQ2" s="60"/>
    </row>
    <row r="3" spans="1:147" s="40" customFormat="1" thickBot="1" x14ac:dyDescent="0.25">
      <c r="A3" s="40" t="s">
        <v>190</v>
      </c>
      <c r="Z3" s="84" t="s">
        <v>112</v>
      </c>
      <c r="AA3" s="83">
        <f>ROUNDUP(AA1/12,0)</f>
        <v>1</v>
      </c>
      <c r="AB3" s="91">
        <f t="shared" ref="AB3:CL3" si="2">ROUNDUP(AB1/12,0)</f>
        <v>1</v>
      </c>
      <c r="AC3" s="91">
        <f t="shared" si="2"/>
        <v>1</v>
      </c>
      <c r="AD3" s="91">
        <f t="shared" si="2"/>
        <v>1</v>
      </c>
      <c r="AE3" s="91">
        <f t="shared" si="2"/>
        <v>1</v>
      </c>
      <c r="AF3" s="91">
        <f t="shared" si="2"/>
        <v>1</v>
      </c>
      <c r="AG3" s="91">
        <f t="shared" si="2"/>
        <v>1</v>
      </c>
      <c r="AH3" s="91">
        <f t="shared" si="2"/>
        <v>1</v>
      </c>
      <c r="AI3" s="91">
        <f t="shared" si="2"/>
        <v>1</v>
      </c>
      <c r="AJ3" s="91">
        <f t="shared" si="2"/>
        <v>1</v>
      </c>
      <c r="AK3" s="91">
        <f t="shared" si="2"/>
        <v>1</v>
      </c>
      <c r="AL3" s="91">
        <f t="shared" si="2"/>
        <v>1</v>
      </c>
      <c r="AM3" s="91">
        <f t="shared" si="2"/>
        <v>2</v>
      </c>
      <c r="AN3" s="91">
        <f t="shared" si="2"/>
        <v>2</v>
      </c>
      <c r="AO3" s="91">
        <f t="shared" si="2"/>
        <v>2</v>
      </c>
      <c r="AP3" s="91">
        <f t="shared" si="2"/>
        <v>2</v>
      </c>
      <c r="AQ3" s="91">
        <f t="shared" si="2"/>
        <v>2</v>
      </c>
      <c r="AR3" s="91">
        <f t="shared" si="2"/>
        <v>2</v>
      </c>
      <c r="AS3" s="91">
        <f t="shared" si="2"/>
        <v>2</v>
      </c>
      <c r="AT3" s="91">
        <f t="shared" si="2"/>
        <v>2</v>
      </c>
      <c r="AU3" s="91">
        <f t="shared" si="2"/>
        <v>2</v>
      </c>
      <c r="AV3" s="91">
        <f t="shared" si="2"/>
        <v>2</v>
      </c>
      <c r="AW3" s="91">
        <f t="shared" si="2"/>
        <v>2</v>
      </c>
      <c r="AX3" s="91">
        <f t="shared" si="2"/>
        <v>2</v>
      </c>
      <c r="AY3" s="91">
        <f t="shared" si="2"/>
        <v>3</v>
      </c>
      <c r="AZ3" s="91">
        <f t="shared" si="2"/>
        <v>3</v>
      </c>
      <c r="BA3" s="91">
        <f t="shared" si="2"/>
        <v>3</v>
      </c>
      <c r="BB3" s="91">
        <f t="shared" si="2"/>
        <v>3</v>
      </c>
      <c r="BC3" s="91">
        <f t="shared" si="2"/>
        <v>3</v>
      </c>
      <c r="BD3" s="91">
        <f t="shared" si="2"/>
        <v>3</v>
      </c>
      <c r="BE3" s="91">
        <f t="shared" si="2"/>
        <v>3</v>
      </c>
      <c r="BF3" s="91">
        <f t="shared" si="2"/>
        <v>3</v>
      </c>
      <c r="BG3" s="91">
        <f t="shared" si="2"/>
        <v>3</v>
      </c>
      <c r="BH3" s="91">
        <f t="shared" si="2"/>
        <v>3</v>
      </c>
      <c r="BI3" s="91">
        <f t="shared" si="2"/>
        <v>3</v>
      </c>
      <c r="BJ3" s="91">
        <f t="shared" si="2"/>
        <v>3</v>
      </c>
      <c r="BK3" s="91">
        <f t="shared" si="2"/>
        <v>4</v>
      </c>
      <c r="BL3" s="91">
        <f t="shared" si="2"/>
        <v>4</v>
      </c>
      <c r="BM3" s="91">
        <f t="shared" si="2"/>
        <v>4</v>
      </c>
      <c r="BN3" s="91">
        <f t="shared" si="2"/>
        <v>4</v>
      </c>
      <c r="BO3" s="91">
        <f t="shared" si="2"/>
        <v>4</v>
      </c>
      <c r="BP3" s="91">
        <f t="shared" si="2"/>
        <v>4</v>
      </c>
      <c r="BQ3" s="91">
        <f t="shared" si="2"/>
        <v>4</v>
      </c>
      <c r="BR3" s="91">
        <f t="shared" si="2"/>
        <v>4</v>
      </c>
      <c r="BS3" s="91">
        <f t="shared" si="2"/>
        <v>4</v>
      </c>
      <c r="BT3" s="91">
        <f t="shared" si="2"/>
        <v>4</v>
      </c>
      <c r="BU3" s="91">
        <f t="shared" si="2"/>
        <v>4</v>
      </c>
      <c r="BV3" s="91">
        <f t="shared" si="2"/>
        <v>4</v>
      </c>
      <c r="BW3" s="91">
        <f t="shared" si="2"/>
        <v>5</v>
      </c>
      <c r="BX3" s="91">
        <f t="shared" si="2"/>
        <v>5</v>
      </c>
      <c r="BY3" s="91">
        <f t="shared" si="2"/>
        <v>5</v>
      </c>
      <c r="BZ3" s="91">
        <f t="shared" si="2"/>
        <v>5</v>
      </c>
      <c r="CA3" s="91">
        <f t="shared" si="2"/>
        <v>5</v>
      </c>
      <c r="CB3" s="91">
        <f t="shared" si="2"/>
        <v>5</v>
      </c>
      <c r="CC3" s="91">
        <f t="shared" si="2"/>
        <v>5</v>
      </c>
      <c r="CD3" s="91">
        <f t="shared" si="2"/>
        <v>5</v>
      </c>
      <c r="CE3" s="91">
        <f t="shared" si="2"/>
        <v>5</v>
      </c>
      <c r="CF3" s="91">
        <f t="shared" si="2"/>
        <v>5</v>
      </c>
      <c r="CG3" s="91">
        <f t="shared" si="2"/>
        <v>5</v>
      </c>
      <c r="CH3" s="91">
        <f t="shared" si="2"/>
        <v>5</v>
      </c>
      <c r="CI3" s="91">
        <f t="shared" si="2"/>
        <v>6</v>
      </c>
      <c r="CJ3" s="91">
        <f t="shared" si="2"/>
        <v>6</v>
      </c>
      <c r="CK3" s="91">
        <f t="shared" si="2"/>
        <v>6</v>
      </c>
      <c r="CL3" s="91">
        <f t="shared" si="2"/>
        <v>6</v>
      </c>
      <c r="CM3" s="91">
        <f t="shared" ref="CM3:EP3" si="3">ROUNDUP(CM1/12,0)</f>
        <v>6</v>
      </c>
      <c r="CN3" s="91">
        <f t="shared" si="3"/>
        <v>6</v>
      </c>
      <c r="CO3" s="91">
        <f t="shared" si="3"/>
        <v>6</v>
      </c>
      <c r="CP3" s="91">
        <f t="shared" si="3"/>
        <v>6</v>
      </c>
      <c r="CQ3" s="91">
        <f t="shared" si="3"/>
        <v>6</v>
      </c>
      <c r="CR3" s="91">
        <f t="shared" si="3"/>
        <v>6</v>
      </c>
      <c r="CS3" s="91">
        <f t="shared" si="3"/>
        <v>6</v>
      </c>
      <c r="CT3" s="91">
        <f t="shared" si="3"/>
        <v>6</v>
      </c>
      <c r="CU3" s="91">
        <f t="shared" si="3"/>
        <v>7</v>
      </c>
      <c r="CV3" s="91">
        <f t="shared" si="3"/>
        <v>7</v>
      </c>
      <c r="CW3" s="91">
        <f t="shared" si="3"/>
        <v>7</v>
      </c>
      <c r="CX3" s="91">
        <f t="shared" si="3"/>
        <v>7</v>
      </c>
      <c r="CY3" s="91">
        <f t="shared" si="3"/>
        <v>7</v>
      </c>
      <c r="CZ3" s="91">
        <f t="shared" si="3"/>
        <v>7</v>
      </c>
      <c r="DA3" s="91">
        <f t="shared" si="3"/>
        <v>7</v>
      </c>
      <c r="DB3" s="91">
        <f t="shared" si="3"/>
        <v>7</v>
      </c>
      <c r="DC3" s="91">
        <f t="shared" si="3"/>
        <v>7</v>
      </c>
      <c r="DD3" s="91">
        <f t="shared" si="3"/>
        <v>7</v>
      </c>
      <c r="DE3" s="91">
        <f t="shared" si="3"/>
        <v>7</v>
      </c>
      <c r="DF3" s="91">
        <f t="shared" si="3"/>
        <v>7</v>
      </c>
      <c r="DG3" s="91">
        <f t="shared" si="3"/>
        <v>8</v>
      </c>
      <c r="DH3" s="91">
        <f t="shared" si="3"/>
        <v>8</v>
      </c>
      <c r="DI3" s="91">
        <f t="shared" si="3"/>
        <v>8</v>
      </c>
      <c r="DJ3" s="91">
        <f t="shared" si="3"/>
        <v>8</v>
      </c>
      <c r="DK3" s="91">
        <f t="shared" si="3"/>
        <v>8</v>
      </c>
      <c r="DL3" s="91">
        <f t="shared" si="3"/>
        <v>8</v>
      </c>
      <c r="DM3" s="91">
        <f t="shared" si="3"/>
        <v>8</v>
      </c>
      <c r="DN3" s="91">
        <f t="shared" si="3"/>
        <v>8</v>
      </c>
      <c r="DO3" s="91">
        <f t="shared" si="3"/>
        <v>8</v>
      </c>
      <c r="DP3" s="91">
        <f t="shared" si="3"/>
        <v>8</v>
      </c>
      <c r="DQ3" s="91">
        <f t="shared" si="3"/>
        <v>8</v>
      </c>
      <c r="DR3" s="91">
        <f t="shared" si="3"/>
        <v>8</v>
      </c>
      <c r="DS3" s="91">
        <f t="shared" si="3"/>
        <v>9</v>
      </c>
      <c r="DT3" s="91">
        <f t="shared" si="3"/>
        <v>9</v>
      </c>
      <c r="DU3" s="91">
        <f t="shared" si="3"/>
        <v>9</v>
      </c>
      <c r="DV3" s="91">
        <f t="shared" si="3"/>
        <v>9</v>
      </c>
      <c r="DW3" s="91">
        <f t="shared" si="3"/>
        <v>9</v>
      </c>
      <c r="DX3" s="91">
        <f t="shared" si="3"/>
        <v>9</v>
      </c>
      <c r="DY3" s="91">
        <f t="shared" si="3"/>
        <v>9</v>
      </c>
      <c r="DZ3" s="91">
        <f t="shared" si="3"/>
        <v>9</v>
      </c>
      <c r="EA3" s="91">
        <f t="shared" si="3"/>
        <v>9</v>
      </c>
      <c r="EB3" s="91">
        <f t="shared" si="3"/>
        <v>9</v>
      </c>
      <c r="EC3" s="91">
        <f t="shared" si="3"/>
        <v>9</v>
      </c>
      <c r="ED3" s="91">
        <f t="shared" si="3"/>
        <v>9</v>
      </c>
      <c r="EE3" s="91">
        <f t="shared" si="3"/>
        <v>10</v>
      </c>
      <c r="EF3" s="91">
        <f t="shared" si="3"/>
        <v>10</v>
      </c>
      <c r="EG3" s="91">
        <f t="shared" si="3"/>
        <v>10</v>
      </c>
      <c r="EH3" s="91">
        <f t="shared" si="3"/>
        <v>10</v>
      </c>
      <c r="EI3" s="91">
        <f t="shared" si="3"/>
        <v>10</v>
      </c>
      <c r="EJ3" s="91">
        <f t="shared" si="3"/>
        <v>10</v>
      </c>
      <c r="EK3" s="91">
        <f t="shared" si="3"/>
        <v>10</v>
      </c>
      <c r="EL3" s="91">
        <f t="shared" si="3"/>
        <v>10</v>
      </c>
      <c r="EM3" s="91">
        <f t="shared" si="3"/>
        <v>10</v>
      </c>
      <c r="EN3" s="91">
        <f t="shared" si="3"/>
        <v>10</v>
      </c>
      <c r="EO3" s="91">
        <f t="shared" si="3"/>
        <v>10</v>
      </c>
      <c r="EP3" s="91">
        <f t="shared" si="3"/>
        <v>10</v>
      </c>
      <c r="EQ3" s="63"/>
    </row>
    <row r="4" spans="1:147" x14ac:dyDescent="0.2">
      <c r="B4" s="9" t="str">
        <f>Unit_Characteristic!B5</f>
        <v xml:space="preserve">2Bd/1Ba </v>
      </c>
      <c r="AA4" s="81">
        <f>Unit_Characteristic!V5</f>
        <v>25874.324000000004</v>
      </c>
      <c r="AB4" s="81">
        <f>Unit_Characteristic!W5</f>
        <v>25874.324000000004</v>
      </c>
      <c r="AC4" s="81">
        <f>Unit_Characteristic!X5</f>
        <v>25874.324000000004</v>
      </c>
      <c r="AD4" s="81">
        <f>Unit_Characteristic!Y5</f>
        <v>25874.324000000004</v>
      </c>
      <c r="AE4" s="81">
        <f>Unit_Characteristic!Z5</f>
        <v>25874.324000000004</v>
      </c>
      <c r="AF4" s="81">
        <f>Unit_Characteristic!AA5</f>
        <v>25874.324000000004</v>
      </c>
      <c r="AG4" s="81">
        <f>Unit_Characteristic!AB5</f>
        <v>25874.324000000004</v>
      </c>
      <c r="AH4" s="81">
        <f>Unit_Characteristic!AC5</f>
        <v>25874.324000000004</v>
      </c>
      <c r="AI4" s="81">
        <f>Unit_Characteristic!AD5</f>
        <v>25874.324000000004</v>
      </c>
      <c r="AJ4" s="81">
        <f>Unit_Characteristic!AE5</f>
        <v>25874.324000000004</v>
      </c>
      <c r="AK4" s="81">
        <f>Unit_Characteristic!AF5</f>
        <v>25874.324000000004</v>
      </c>
      <c r="AL4" s="81">
        <f>Unit_Characteristic!AG5</f>
        <v>25874.324000000004</v>
      </c>
      <c r="AM4" s="81">
        <f>Unit_Characteristic!AH5</f>
        <v>26650.553720000004</v>
      </c>
      <c r="AN4" s="81">
        <f>Unit_Characteristic!AI5</f>
        <v>26650.553720000004</v>
      </c>
      <c r="AO4" s="81">
        <f>Unit_Characteristic!AJ5</f>
        <v>26650.553720000004</v>
      </c>
      <c r="AP4" s="81">
        <f>Unit_Characteristic!AK5</f>
        <v>26650.553720000004</v>
      </c>
      <c r="AQ4" s="81">
        <f>Unit_Characteristic!AL5</f>
        <v>26650.553720000004</v>
      </c>
      <c r="AR4" s="81">
        <f>Unit_Characteristic!AM5</f>
        <v>26650.553720000004</v>
      </c>
      <c r="AS4" s="81">
        <f>Unit_Characteristic!AN5</f>
        <v>26650.553720000004</v>
      </c>
      <c r="AT4" s="81">
        <f>Unit_Characteristic!AO5</f>
        <v>26650.553720000004</v>
      </c>
      <c r="AU4" s="81">
        <f>Unit_Characteristic!AP5</f>
        <v>26650.553720000004</v>
      </c>
      <c r="AV4" s="81">
        <f>Unit_Characteristic!AQ5</f>
        <v>26650.553720000004</v>
      </c>
      <c r="AW4" s="81">
        <f>Unit_Characteristic!AR5</f>
        <v>26650.553720000004</v>
      </c>
      <c r="AX4" s="81">
        <f>Unit_Characteristic!AS5</f>
        <v>26650.553720000004</v>
      </c>
      <c r="AY4" s="81">
        <f>Unit_Characteristic!AT5</f>
        <v>27450.070331600004</v>
      </c>
      <c r="AZ4" s="81">
        <f>Unit_Characteristic!AU5</f>
        <v>27450.070331600004</v>
      </c>
      <c r="BA4" s="81">
        <f>Unit_Characteristic!AV5</f>
        <v>27450.070331600004</v>
      </c>
      <c r="BB4" s="81">
        <f>Unit_Characteristic!AW5</f>
        <v>27450.070331600004</v>
      </c>
      <c r="BC4" s="81">
        <f>Unit_Characteristic!AX5</f>
        <v>27450.070331600004</v>
      </c>
      <c r="BD4" s="81">
        <f>Unit_Characteristic!AY5</f>
        <v>27450.070331600004</v>
      </c>
      <c r="BE4" s="81">
        <f>Unit_Characteristic!AZ5</f>
        <v>27450.070331600004</v>
      </c>
      <c r="BF4" s="81">
        <f>Unit_Characteristic!BA5</f>
        <v>27450.070331600004</v>
      </c>
      <c r="BG4" s="81">
        <f>Unit_Characteristic!BB5</f>
        <v>27450.070331600004</v>
      </c>
      <c r="BH4" s="81">
        <f>Unit_Characteristic!BC5</f>
        <v>27450.070331600004</v>
      </c>
      <c r="BI4" s="81">
        <f>Unit_Characteristic!BD5</f>
        <v>27450.070331600004</v>
      </c>
      <c r="BJ4" s="81">
        <f>Unit_Characteristic!BE5</f>
        <v>27450.070331600004</v>
      </c>
      <c r="BK4" s="81">
        <f>Unit_Characteristic!BF5</f>
        <v>28273.572441547989</v>
      </c>
      <c r="BL4" s="81">
        <f>Unit_Characteristic!BG5</f>
        <v>28273.572441547989</v>
      </c>
      <c r="BM4" s="81">
        <f>Unit_Characteristic!BH5</f>
        <v>28273.572441547989</v>
      </c>
      <c r="BN4" s="81">
        <f>Unit_Characteristic!BI5</f>
        <v>28273.572441547989</v>
      </c>
      <c r="BO4" s="81">
        <f>Unit_Characteristic!BJ5</f>
        <v>28273.572441547989</v>
      </c>
      <c r="BP4" s="81">
        <f>Unit_Characteristic!BK5</f>
        <v>28273.572441547989</v>
      </c>
      <c r="BQ4" s="81">
        <f>Unit_Characteristic!BL5</f>
        <v>28273.572441547989</v>
      </c>
      <c r="BR4" s="81">
        <f>Unit_Characteristic!BM5</f>
        <v>28273.572441547989</v>
      </c>
      <c r="BS4" s="81">
        <f>Unit_Characteristic!BN5</f>
        <v>28273.572441547989</v>
      </c>
      <c r="BT4" s="81">
        <f>Unit_Characteristic!BO5</f>
        <v>28273.572441547989</v>
      </c>
      <c r="BU4" s="81">
        <f>Unit_Characteristic!BP5</f>
        <v>28273.572441547989</v>
      </c>
      <c r="BV4" s="81">
        <f>Unit_Characteristic!BQ5</f>
        <v>28273.572441547989</v>
      </c>
      <c r="BW4" s="81">
        <f>Unit_Characteristic!BR5</f>
        <v>29121.779614794439</v>
      </c>
      <c r="BX4" s="81">
        <f>Unit_Characteristic!BS5</f>
        <v>29121.779614794439</v>
      </c>
      <c r="BY4" s="81">
        <f>Unit_Characteristic!BT5</f>
        <v>29121.779614794439</v>
      </c>
      <c r="BZ4" s="81">
        <f>Unit_Characteristic!BU5</f>
        <v>29121.779614794439</v>
      </c>
      <c r="CA4" s="81">
        <f>Unit_Characteristic!BV5</f>
        <v>29121.779614794439</v>
      </c>
      <c r="CB4" s="81">
        <f>Unit_Characteristic!BW5</f>
        <v>29121.779614794439</v>
      </c>
      <c r="CC4" s="81">
        <f>Unit_Characteristic!BX5</f>
        <v>29121.779614794439</v>
      </c>
      <c r="CD4" s="81">
        <f>Unit_Characteristic!BY5</f>
        <v>29121.779614794439</v>
      </c>
      <c r="CE4" s="81">
        <f>Unit_Characteristic!BZ5</f>
        <v>29121.779614794439</v>
      </c>
      <c r="CF4" s="81">
        <f>Unit_Characteristic!CA5</f>
        <v>29121.779614794439</v>
      </c>
      <c r="CG4" s="81">
        <f>Unit_Characteristic!CB5</f>
        <v>29121.779614794439</v>
      </c>
      <c r="CH4" s="81">
        <f>Unit_Characteristic!CC5</f>
        <v>29121.779614794439</v>
      </c>
      <c r="CI4" s="81">
        <f>Unit_Characteristic!CD5</f>
        <v>29995.433003238257</v>
      </c>
      <c r="CJ4" s="81">
        <f>Unit_Characteristic!CE5</f>
        <v>29995.433003238257</v>
      </c>
      <c r="CK4" s="81">
        <f>Unit_Characteristic!CF5</f>
        <v>29995.433003238257</v>
      </c>
      <c r="CL4" s="81">
        <f>Unit_Characteristic!CG5</f>
        <v>29995.433003238257</v>
      </c>
      <c r="CM4" s="81">
        <f>Unit_Characteristic!CH5</f>
        <v>29995.433003238257</v>
      </c>
      <c r="CN4" s="81">
        <f>Unit_Characteristic!CI5</f>
        <v>29995.433003238257</v>
      </c>
      <c r="CO4" s="81">
        <f>Unit_Characteristic!CJ5</f>
        <v>29995.433003238257</v>
      </c>
      <c r="CP4" s="81">
        <f>Unit_Characteristic!CK5</f>
        <v>29995.433003238257</v>
      </c>
      <c r="CQ4" s="81">
        <f>Unit_Characteristic!CL5</f>
        <v>29995.433003238257</v>
      </c>
      <c r="CR4" s="81">
        <f>Unit_Characteristic!CM5</f>
        <v>29995.433003238257</v>
      </c>
      <c r="CS4" s="81">
        <f>Unit_Characteristic!CN5</f>
        <v>29995.433003238257</v>
      </c>
      <c r="CT4" s="81">
        <f>Unit_Characteristic!CO5</f>
        <v>29995.433003238257</v>
      </c>
      <c r="CU4" s="81">
        <f>Unit_Characteristic!CP5</f>
        <v>30895.295993335418</v>
      </c>
      <c r="CV4" s="81">
        <f>Unit_Characteristic!CQ5</f>
        <v>30895.295993335418</v>
      </c>
      <c r="CW4" s="81">
        <f>Unit_Characteristic!CR5</f>
        <v>30895.295993335418</v>
      </c>
      <c r="CX4" s="81">
        <f>Unit_Characteristic!CS5</f>
        <v>30895.295993335418</v>
      </c>
      <c r="CY4" s="81">
        <f>Unit_Characteristic!CT5</f>
        <v>30895.295993335418</v>
      </c>
      <c r="CZ4" s="81">
        <f>Unit_Characteristic!CU5</f>
        <v>30895.295993335418</v>
      </c>
      <c r="DA4" s="81">
        <f>Unit_Characteristic!CV5</f>
        <v>30895.295993335418</v>
      </c>
      <c r="DB4" s="81">
        <f>Unit_Characteristic!CW5</f>
        <v>30895.295993335418</v>
      </c>
      <c r="DC4" s="81">
        <f>Unit_Characteristic!CX5</f>
        <v>30895.295993335418</v>
      </c>
      <c r="DD4" s="81">
        <f>Unit_Characteristic!CY5</f>
        <v>30895.295993335418</v>
      </c>
      <c r="DE4" s="81">
        <f>Unit_Characteristic!CZ5</f>
        <v>30895.295993335418</v>
      </c>
      <c r="DF4" s="81">
        <f>Unit_Characteristic!DA5</f>
        <v>30895.295993335418</v>
      </c>
      <c r="DG4" s="81">
        <f>Unit_Characteristic!DB5</f>
        <v>31822.154873135492</v>
      </c>
      <c r="DH4" s="81">
        <f>Unit_Characteristic!DC5</f>
        <v>31822.154873135492</v>
      </c>
      <c r="DI4" s="81">
        <f>Unit_Characteristic!DD5</f>
        <v>31822.154873135492</v>
      </c>
      <c r="DJ4" s="81">
        <f>Unit_Characteristic!DE5</f>
        <v>31822.154873135492</v>
      </c>
      <c r="DK4" s="81">
        <f>Unit_Characteristic!DF5</f>
        <v>31822.154873135492</v>
      </c>
      <c r="DL4" s="81">
        <f>Unit_Characteristic!DG5</f>
        <v>31822.154873135492</v>
      </c>
      <c r="DM4" s="81">
        <f>Unit_Characteristic!DH5</f>
        <v>31822.154873135492</v>
      </c>
      <c r="DN4" s="81">
        <f>Unit_Characteristic!DI5</f>
        <v>31822.154873135492</v>
      </c>
      <c r="DO4" s="81">
        <f>Unit_Characteristic!DJ5</f>
        <v>31822.154873135492</v>
      </c>
      <c r="DP4" s="81">
        <f>Unit_Characteristic!DK5</f>
        <v>31822.154873135492</v>
      </c>
      <c r="DQ4" s="81">
        <f>Unit_Characteristic!DL5</f>
        <v>31822.154873135492</v>
      </c>
      <c r="DR4" s="81">
        <f>Unit_Characteristic!DM5</f>
        <v>31822.154873135492</v>
      </c>
      <c r="DS4" s="81">
        <f>Unit_Characteristic!DN5</f>
        <v>32776.819519329547</v>
      </c>
      <c r="DT4" s="81">
        <f>Unit_Characteristic!DO5</f>
        <v>32776.819519329547</v>
      </c>
      <c r="DU4" s="81">
        <f>Unit_Characteristic!DP5</f>
        <v>32776.819519329547</v>
      </c>
      <c r="DV4" s="81">
        <f>Unit_Characteristic!DQ5</f>
        <v>32776.819519329547</v>
      </c>
      <c r="DW4" s="81">
        <f>Unit_Characteristic!DR5</f>
        <v>32776.819519329547</v>
      </c>
      <c r="DX4" s="81">
        <f>Unit_Characteristic!DS5</f>
        <v>32776.819519329547</v>
      </c>
      <c r="DY4" s="81">
        <f>Unit_Characteristic!DT5</f>
        <v>32776.819519329547</v>
      </c>
      <c r="DZ4" s="81">
        <f>Unit_Characteristic!DU5</f>
        <v>32776.819519329547</v>
      </c>
      <c r="EA4" s="81">
        <f>Unit_Characteristic!DV5</f>
        <v>32776.819519329547</v>
      </c>
      <c r="EB4" s="81">
        <f>Unit_Characteristic!DW5</f>
        <v>32776.819519329547</v>
      </c>
      <c r="EC4" s="81">
        <f>Unit_Characteristic!DX5</f>
        <v>32776.819519329547</v>
      </c>
      <c r="ED4" s="81">
        <f>Unit_Characteristic!DY5</f>
        <v>32776.819519329547</v>
      </c>
      <c r="EE4" s="81">
        <f>Unit_Characteristic!DZ5</f>
        <v>33760.124104909424</v>
      </c>
      <c r="EF4" s="81">
        <f>Unit_Characteristic!EA5</f>
        <v>33760.124104909424</v>
      </c>
      <c r="EG4" s="81">
        <f>Unit_Characteristic!EB5</f>
        <v>33760.124104909424</v>
      </c>
      <c r="EH4" s="81">
        <f>Unit_Characteristic!EC5</f>
        <v>33760.124104909424</v>
      </c>
      <c r="EI4" s="81">
        <f>Unit_Characteristic!ED5</f>
        <v>33760.124104909424</v>
      </c>
      <c r="EJ4" s="81">
        <f>Unit_Characteristic!EE5</f>
        <v>33760.124104909424</v>
      </c>
      <c r="EK4" s="81">
        <f>Unit_Characteristic!EF5</f>
        <v>33760.124104909424</v>
      </c>
      <c r="EL4" s="81">
        <f>Unit_Characteristic!EG5</f>
        <v>33760.124104909424</v>
      </c>
      <c r="EM4" s="81">
        <f>Unit_Characteristic!EH5</f>
        <v>33760.124104909424</v>
      </c>
      <c r="EN4" s="81">
        <f>Unit_Characteristic!EI5</f>
        <v>33760.124104909424</v>
      </c>
      <c r="EO4" s="81">
        <f>Unit_Characteristic!EJ5</f>
        <v>33760.124104909424</v>
      </c>
      <c r="EP4" s="81">
        <f>Unit_Characteristic!EK5</f>
        <v>33760.124104909424</v>
      </c>
    </row>
    <row r="5" spans="1:147" x14ac:dyDescent="0.2">
      <c r="A5" s="44" t="s">
        <v>179</v>
      </c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81"/>
      <c r="BY5" s="81"/>
      <c r="BZ5" s="81"/>
      <c r="CA5" s="81"/>
      <c r="CB5" s="81"/>
      <c r="CC5" s="81"/>
      <c r="CD5" s="81"/>
      <c r="CE5" s="81"/>
      <c r="CF5" s="81"/>
      <c r="CG5" s="81"/>
      <c r="CH5" s="81"/>
      <c r="CI5" s="81"/>
      <c r="CJ5" s="81"/>
      <c r="CK5" s="81"/>
      <c r="CL5" s="81"/>
      <c r="CM5" s="81"/>
      <c r="CN5" s="81"/>
      <c r="CO5" s="81"/>
      <c r="CP5" s="81"/>
      <c r="CQ5" s="81"/>
      <c r="CR5" s="81"/>
      <c r="CS5" s="81"/>
      <c r="CT5" s="81"/>
      <c r="CU5" s="81"/>
      <c r="CV5" s="81"/>
      <c r="CW5" s="81"/>
      <c r="CX5" s="81"/>
      <c r="CY5" s="81"/>
      <c r="CZ5" s="81"/>
      <c r="DA5" s="81"/>
      <c r="DB5" s="81"/>
      <c r="DC5" s="81"/>
      <c r="DD5" s="81"/>
      <c r="DE5" s="81"/>
      <c r="DF5" s="81"/>
      <c r="DG5" s="81"/>
      <c r="DH5" s="81"/>
      <c r="DI5" s="81"/>
      <c r="DJ5" s="81"/>
      <c r="DK5" s="81"/>
      <c r="DL5" s="81"/>
      <c r="DM5" s="81"/>
      <c r="DN5" s="81"/>
      <c r="DO5" s="81"/>
      <c r="DP5" s="81"/>
      <c r="DQ5" s="81"/>
      <c r="DR5" s="81"/>
      <c r="DS5" s="81"/>
      <c r="DT5" s="81"/>
      <c r="DU5" s="81"/>
      <c r="DV5" s="81"/>
      <c r="DW5" s="81"/>
      <c r="DX5" s="81"/>
      <c r="DY5" s="81"/>
      <c r="DZ5" s="81"/>
      <c r="EA5" s="81"/>
      <c r="EB5" s="81"/>
      <c r="EC5" s="81"/>
      <c r="ED5" s="81"/>
      <c r="EE5" s="81"/>
      <c r="EF5" s="81"/>
      <c r="EG5" s="81"/>
      <c r="EH5" s="81"/>
      <c r="EI5" s="81"/>
      <c r="EJ5" s="81"/>
      <c r="EK5" s="81"/>
      <c r="EL5" s="81"/>
      <c r="EM5" s="81"/>
      <c r="EN5" s="81"/>
      <c r="EO5" s="81"/>
      <c r="EP5" s="81"/>
    </row>
    <row r="6" spans="1:147" x14ac:dyDescent="0.2">
      <c r="B6" s="9" t="str">
        <f>Unit_Characteristic!B7</f>
        <v xml:space="preserve">Garage Income </v>
      </c>
      <c r="AA6" s="81">
        <f>Unit_Characteristic!V7</f>
        <v>0</v>
      </c>
      <c r="AB6" s="81">
        <f>Unit_Characteristic!W7</f>
        <v>0</v>
      </c>
      <c r="AC6" s="81">
        <f>Unit_Characteristic!X7</f>
        <v>0</v>
      </c>
      <c r="AD6" s="81">
        <f>Unit_Characteristic!Y7</f>
        <v>0</v>
      </c>
      <c r="AE6" s="81">
        <f>Unit_Characteristic!Z7</f>
        <v>0</v>
      </c>
      <c r="AF6" s="81">
        <f>Unit_Characteristic!AA7</f>
        <v>0</v>
      </c>
      <c r="AG6" s="81">
        <f>Unit_Characteristic!AB7</f>
        <v>0</v>
      </c>
      <c r="AH6" s="81">
        <f>Unit_Characteristic!AC7</f>
        <v>0</v>
      </c>
      <c r="AI6" s="81">
        <f>Unit_Characteristic!AD7</f>
        <v>0</v>
      </c>
      <c r="AJ6" s="81">
        <f>Unit_Characteristic!AE7</f>
        <v>0</v>
      </c>
      <c r="AK6" s="81">
        <f>Unit_Characteristic!AF7</f>
        <v>0</v>
      </c>
      <c r="AL6" s="81">
        <f>Unit_Characteristic!AG7</f>
        <v>0</v>
      </c>
      <c r="AM6" s="81">
        <f>Unit_Characteristic!AH7</f>
        <v>0</v>
      </c>
      <c r="AN6" s="81">
        <f>Unit_Characteristic!AI7</f>
        <v>0</v>
      </c>
      <c r="AO6" s="81">
        <f>Unit_Characteristic!AJ7</f>
        <v>0</v>
      </c>
      <c r="AP6" s="81">
        <f>Unit_Characteristic!AK7</f>
        <v>0</v>
      </c>
      <c r="AQ6" s="81">
        <f>Unit_Characteristic!AL7</f>
        <v>0</v>
      </c>
      <c r="AR6" s="81">
        <f>Unit_Characteristic!AM7</f>
        <v>0</v>
      </c>
      <c r="AS6" s="81">
        <f>Unit_Characteristic!AN7</f>
        <v>0</v>
      </c>
      <c r="AT6" s="81">
        <f>Unit_Characteristic!AO7</f>
        <v>0</v>
      </c>
      <c r="AU6" s="81">
        <f>Unit_Characteristic!AP7</f>
        <v>0</v>
      </c>
      <c r="AV6" s="81">
        <f>Unit_Characteristic!AQ7</f>
        <v>0</v>
      </c>
      <c r="AW6" s="81">
        <f>Unit_Characteristic!AR7</f>
        <v>0</v>
      </c>
      <c r="AX6" s="81">
        <f>Unit_Characteristic!AS7</f>
        <v>0</v>
      </c>
      <c r="AY6" s="81">
        <f>Unit_Characteristic!AT7</f>
        <v>0</v>
      </c>
      <c r="AZ6" s="81">
        <f>Unit_Characteristic!AU7</f>
        <v>0</v>
      </c>
      <c r="BA6" s="81">
        <f>Unit_Characteristic!AV7</f>
        <v>0</v>
      </c>
      <c r="BB6" s="81">
        <f>Unit_Characteristic!AW7</f>
        <v>0</v>
      </c>
      <c r="BC6" s="81">
        <f>Unit_Characteristic!AX7</f>
        <v>0</v>
      </c>
      <c r="BD6" s="81">
        <f>Unit_Characteristic!AY7</f>
        <v>0</v>
      </c>
      <c r="BE6" s="81">
        <f>Unit_Characteristic!AZ7</f>
        <v>0</v>
      </c>
      <c r="BF6" s="81">
        <f>Unit_Characteristic!BA7</f>
        <v>0</v>
      </c>
      <c r="BG6" s="81">
        <f>Unit_Characteristic!BB7</f>
        <v>0</v>
      </c>
      <c r="BH6" s="81">
        <f>Unit_Characteristic!BC7</f>
        <v>0</v>
      </c>
      <c r="BI6" s="81">
        <f>Unit_Characteristic!BD7</f>
        <v>0</v>
      </c>
      <c r="BJ6" s="81">
        <f>Unit_Characteristic!BE7</f>
        <v>0</v>
      </c>
      <c r="BK6" s="81">
        <f>Unit_Characteristic!BF7</f>
        <v>0</v>
      </c>
      <c r="BL6" s="81">
        <f>Unit_Characteristic!BG7</f>
        <v>0</v>
      </c>
      <c r="BM6" s="81">
        <f>Unit_Characteristic!BH7</f>
        <v>0</v>
      </c>
      <c r="BN6" s="81">
        <f>Unit_Characteristic!BI7</f>
        <v>0</v>
      </c>
      <c r="BO6" s="81">
        <f>Unit_Characteristic!BJ7</f>
        <v>0</v>
      </c>
      <c r="BP6" s="81">
        <f>Unit_Characteristic!BK7</f>
        <v>0</v>
      </c>
      <c r="BQ6" s="81">
        <f>Unit_Characteristic!BL7</f>
        <v>0</v>
      </c>
      <c r="BR6" s="81">
        <f>Unit_Characteristic!BM7</f>
        <v>0</v>
      </c>
      <c r="BS6" s="81">
        <f>Unit_Characteristic!BN7</f>
        <v>0</v>
      </c>
      <c r="BT6" s="81">
        <f>Unit_Characteristic!BO7</f>
        <v>0</v>
      </c>
      <c r="BU6" s="81">
        <f>Unit_Characteristic!BP7</f>
        <v>0</v>
      </c>
      <c r="BV6" s="81">
        <f>Unit_Characteristic!BQ7</f>
        <v>0</v>
      </c>
      <c r="BW6" s="81">
        <f>Unit_Characteristic!BR7</f>
        <v>0</v>
      </c>
      <c r="BX6" s="81">
        <f>Unit_Characteristic!BS7</f>
        <v>0</v>
      </c>
      <c r="BY6" s="81">
        <f>Unit_Characteristic!BT7</f>
        <v>0</v>
      </c>
      <c r="BZ6" s="81">
        <f>Unit_Characteristic!BU7</f>
        <v>0</v>
      </c>
      <c r="CA6" s="81">
        <f>Unit_Characteristic!BV7</f>
        <v>0</v>
      </c>
      <c r="CB6" s="81">
        <f>Unit_Characteristic!BW7</f>
        <v>0</v>
      </c>
      <c r="CC6" s="81">
        <f>Unit_Characteristic!BX7</f>
        <v>0</v>
      </c>
      <c r="CD6" s="81">
        <f>Unit_Characteristic!BY7</f>
        <v>0</v>
      </c>
      <c r="CE6" s="81">
        <f>Unit_Characteristic!BZ7</f>
        <v>0</v>
      </c>
      <c r="CF6" s="81">
        <f>Unit_Characteristic!CA7</f>
        <v>0</v>
      </c>
      <c r="CG6" s="81">
        <f>Unit_Characteristic!CB7</f>
        <v>0</v>
      </c>
      <c r="CH6" s="81">
        <f>Unit_Characteristic!CC7</f>
        <v>0</v>
      </c>
      <c r="CI6" s="81">
        <f>Unit_Characteristic!CD7</f>
        <v>0</v>
      </c>
      <c r="CJ6" s="81">
        <f>Unit_Characteristic!CE7</f>
        <v>0</v>
      </c>
      <c r="CK6" s="81">
        <f>Unit_Characteristic!CF7</f>
        <v>0</v>
      </c>
      <c r="CL6" s="81">
        <f>Unit_Characteristic!CG7</f>
        <v>0</v>
      </c>
      <c r="CM6" s="81">
        <f>Unit_Characteristic!CH7</f>
        <v>0</v>
      </c>
      <c r="CN6" s="81">
        <f>Unit_Characteristic!CI7</f>
        <v>0</v>
      </c>
      <c r="CO6" s="81">
        <f>Unit_Characteristic!CJ7</f>
        <v>0</v>
      </c>
      <c r="CP6" s="81">
        <f>Unit_Characteristic!CK7</f>
        <v>0</v>
      </c>
      <c r="CQ6" s="81">
        <f>Unit_Characteristic!CL7</f>
        <v>0</v>
      </c>
      <c r="CR6" s="81">
        <f>Unit_Characteristic!CM7</f>
        <v>0</v>
      </c>
      <c r="CS6" s="81">
        <f>Unit_Characteristic!CN7</f>
        <v>0</v>
      </c>
      <c r="CT6" s="81">
        <f>Unit_Characteristic!CO7</f>
        <v>0</v>
      </c>
      <c r="CU6" s="81">
        <f>Unit_Characteristic!CP7</f>
        <v>0</v>
      </c>
      <c r="CV6" s="81">
        <f>Unit_Characteristic!CQ7</f>
        <v>0</v>
      </c>
      <c r="CW6" s="81">
        <f>Unit_Characteristic!CR7</f>
        <v>0</v>
      </c>
      <c r="CX6" s="81">
        <f>Unit_Characteristic!CS7</f>
        <v>0</v>
      </c>
      <c r="CY6" s="81">
        <f>Unit_Characteristic!CT7</f>
        <v>0</v>
      </c>
      <c r="CZ6" s="81">
        <f>Unit_Characteristic!CU7</f>
        <v>0</v>
      </c>
      <c r="DA6" s="81">
        <f>Unit_Characteristic!CV7</f>
        <v>0</v>
      </c>
      <c r="DB6" s="81">
        <f>Unit_Characteristic!CW7</f>
        <v>0</v>
      </c>
      <c r="DC6" s="81">
        <f>Unit_Characteristic!CX7</f>
        <v>0</v>
      </c>
      <c r="DD6" s="81">
        <f>Unit_Characteristic!CY7</f>
        <v>0</v>
      </c>
      <c r="DE6" s="81">
        <f>Unit_Characteristic!CZ7</f>
        <v>0</v>
      </c>
      <c r="DF6" s="81">
        <f>Unit_Characteristic!DA7</f>
        <v>0</v>
      </c>
      <c r="DG6" s="81">
        <f>Unit_Characteristic!DB7</f>
        <v>0</v>
      </c>
      <c r="DH6" s="81">
        <f>Unit_Characteristic!DC7</f>
        <v>0</v>
      </c>
      <c r="DI6" s="81">
        <f>Unit_Characteristic!DD7</f>
        <v>0</v>
      </c>
      <c r="DJ6" s="81">
        <f>Unit_Characteristic!DE7</f>
        <v>0</v>
      </c>
      <c r="DK6" s="81">
        <f>Unit_Characteristic!DF7</f>
        <v>0</v>
      </c>
      <c r="DL6" s="81">
        <f>Unit_Characteristic!DG7</f>
        <v>0</v>
      </c>
      <c r="DM6" s="81">
        <f>Unit_Characteristic!DH7</f>
        <v>0</v>
      </c>
      <c r="DN6" s="81">
        <f>Unit_Characteristic!DI7</f>
        <v>0</v>
      </c>
      <c r="DO6" s="81">
        <f>Unit_Characteristic!DJ7</f>
        <v>0</v>
      </c>
      <c r="DP6" s="81">
        <f>Unit_Characteristic!DK7</f>
        <v>0</v>
      </c>
      <c r="DQ6" s="81">
        <f>Unit_Characteristic!DL7</f>
        <v>0</v>
      </c>
      <c r="DR6" s="81">
        <f>Unit_Characteristic!DM7</f>
        <v>0</v>
      </c>
      <c r="DS6" s="81">
        <f>Unit_Characteristic!DN7</f>
        <v>0</v>
      </c>
      <c r="DT6" s="81">
        <f>Unit_Characteristic!DO7</f>
        <v>0</v>
      </c>
      <c r="DU6" s="81">
        <f>Unit_Characteristic!DP7</f>
        <v>0</v>
      </c>
      <c r="DV6" s="81">
        <f>Unit_Characteristic!DQ7</f>
        <v>0</v>
      </c>
      <c r="DW6" s="81">
        <f>Unit_Characteristic!DR7</f>
        <v>0</v>
      </c>
      <c r="DX6" s="81">
        <f>Unit_Characteristic!DS7</f>
        <v>0</v>
      </c>
      <c r="DY6" s="81">
        <f>Unit_Characteristic!DT7</f>
        <v>0</v>
      </c>
      <c r="DZ6" s="81">
        <f>Unit_Characteristic!DU7</f>
        <v>0</v>
      </c>
      <c r="EA6" s="81">
        <f>Unit_Characteristic!DV7</f>
        <v>0</v>
      </c>
      <c r="EB6" s="81">
        <f>Unit_Characteristic!DW7</f>
        <v>0</v>
      </c>
      <c r="EC6" s="81">
        <f>Unit_Characteristic!DX7</f>
        <v>0</v>
      </c>
      <c r="ED6" s="81">
        <f>Unit_Characteristic!DY7</f>
        <v>0</v>
      </c>
      <c r="EE6" s="81">
        <f>Unit_Characteristic!DZ7</f>
        <v>0</v>
      </c>
      <c r="EF6" s="81">
        <f>Unit_Characteristic!EA7</f>
        <v>0</v>
      </c>
      <c r="EG6" s="81">
        <f>Unit_Characteristic!EB7</f>
        <v>0</v>
      </c>
      <c r="EH6" s="81">
        <f>Unit_Characteristic!EC7</f>
        <v>0</v>
      </c>
      <c r="EI6" s="81">
        <f>Unit_Characteristic!ED7</f>
        <v>0</v>
      </c>
      <c r="EJ6" s="81">
        <f>Unit_Characteristic!EE7</f>
        <v>0</v>
      </c>
      <c r="EK6" s="81">
        <f>Unit_Characteristic!EF7</f>
        <v>0</v>
      </c>
      <c r="EL6" s="81">
        <f>Unit_Characteristic!EG7</f>
        <v>0</v>
      </c>
      <c r="EM6" s="81">
        <f>Unit_Characteristic!EH7</f>
        <v>0</v>
      </c>
      <c r="EN6" s="81">
        <f>Unit_Characteristic!EI7</f>
        <v>0</v>
      </c>
      <c r="EO6" s="81">
        <f>Unit_Characteristic!EJ7</f>
        <v>0</v>
      </c>
      <c r="EP6" s="81">
        <f>Unit_Characteristic!EK7</f>
        <v>0</v>
      </c>
    </row>
    <row r="7" spans="1:147" x14ac:dyDescent="0.2">
      <c r="B7" s="9" t="str">
        <f>Unit_Characteristic!B8</f>
        <v xml:space="preserve">Storage Income </v>
      </c>
      <c r="AA7" s="81">
        <f>Unit_Characteristic!V8</f>
        <v>0</v>
      </c>
      <c r="AB7" s="81">
        <f>Unit_Characteristic!W8</f>
        <v>0</v>
      </c>
      <c r="AC7" s="81">
        <f>Unit_Characteristic!X8</f>
        <v>0</v>
      </c>
      <c r="AD7" s="81">
        <f>Unit_Characteristic!Y8</f>
        <v>0</v>
      </c>
      <c r="AE7" s="81">
        <f>Unit_Characteristic!Z8</f>
        <v>0</v>
      </c>
      <c r="AF7" s="81">
        <f>Unit_Characteristic!AA8</f>
        <v>0</v>
      </c>
      <c r="AG7" s="81">
        <f>Unit_Characteristic!AB8</f>
        <v>0</v>
      </c>
      <c r="AH7" s="81">
        <f>Unit_Characteristic!AC8</f>
        <v>0</v>
      </c>
      <c r="AI7" s="81">
        <f>Unit_Characteristic!AD8</f>
        <v>0</v>
      </c>
      <c r="AJ7" s="81">
        <f>Unit_Characteristic!AE8</f>
        <v>0</v>
      </c>
      <c r="AK7" s="81">
        <f>Unit_Characteristic!AF8</f>
        <v>0</v>
      </c>
      <c r="AL7" s="81">
        <f>Unit_Characteristic!AG8</f>
        <v>0</v>
      </c>
      <c r="AM7" s="81">
        <f>Unit_Characteristic!AH8</f>
        <v>0</v>
      </c>
      <c r="AN7" s="81">
        <f>Unit_Characteristic!AI8</f>
        <v>0</v>
      </c>
      <c r="AO7" s="81">
        <f>Unit_Characteristic!AJ8</f>
        <v>0</v>
      </c>
      <c r="AP7" s="81">
        <f>Unit_Characteristic!AK8</f>
        <v>0</v>
      </c>
      <c r="AQ7" s="81">
        <f>Unit_Characteristic!AL8</f>
        <v>0</v>
      </c>
      <c r="AR7" s="81">
        <f>Unit_Characteristic!AM8</f>
        <v>0</v>
      </c>
      <c r="AS7" s="81">
        <f>Unit_Characteristic!AN8</f>
        <v>0</v>
      </c>
      <c r="AT7" s="81">
        <f>Unit_Characteristic!AO8</f>
        <v>0</v>
      </c>
      <c r="AU7" s="81">
        <f>Unit_Characteristic!AP8</f>
        <v>0</v>
      </c>
      <c r="AV7" s="81">
        <f>Unit_Characteristic!AQ8</f>
        <v>0</v>
      </c>
      <c r="AW7" s="81">
        <f>Unit_Characteristic!AR8</f>
        <v>0</v>
      </c>
      <c r="AX7" s="81">
        <f>Unit_Characteristic!AS8</f>
        <v>0</v>
      </c>
      <c r="AY7" s="81">
        <f>Unit_Characteristic!AT8</f>
        <v>0</v>
      </c>
      <c r="AZ7" s="81">
        <f>Unit_Characteristic!AU8</f>
        <v>0</v>
      </c>
      <c r="BA7" s="81">
        <f>Unit_Characteristic!AV8</f>
        <v>0</v>
      </c>
      <c r="BB7" s="81">
        <f>Unit_Characteristic!AW8</f>
        <v>0</v>
      </c>
      <c r="BC7" s="81">
        <f>Unit_Characteristic!AX8</f>
        <v>0</v>
      </c>
      <c r="BD7" s="81">
        <f>Unit_Characteristic!AY8</f>
        <v>0</v>
      </c>
      <c r="BE7" s="81">
        <f>Unit_Characteristic!AZ8</f>
        <v>0</v>
      </c>
      <c r="BF7" s="81">
        <f>Unit_Characteristic!BA8</f>
        <v>0</v>
      </c>
      <c r="BG7" s="81">
        <f>Unit_Characteristic!BB8</f>
        <v>0</v>
      </c>
      <c r="BH7" s="81">
        <f>Unit_Characteristic!BC8</f>
        <v>0</v>
      </c>
      <c r="BI7" s="81">
        <f>Unit_Characteristic!BD8</f>
        <v>0</v>
      </c>
      <c r="BJ7" s="81">
        <f>Unit_Characteristic!BE8</f>
        <v>0</v>
      </c>
      <c r="BK7" s="81">
        <f>Unit_Characteristic!BF8</f>
        <v>0</v>
      </c>
      <c r="BL7" s="81">
        <f>Unit_Characteristic!BG8</f>
        <v>0</v>
      </c>
      <c r="BM7" s="81">
        <f>Unit_Characteristic!BH8</f>
        <v>0</v>
      </c>
      <c r="BN7" s="81">
        <f>Unit_Characteristic!BI8</f>
        <v>0</v>
      </c>
      <c r="BO7" s="81">
        <f>Unit_Characteristic!BJ8</f>
        <v>0</v>
      </c>
      <c r="BP7" s="81">
        <f>Unit_Characteristic!BK8</f>
        <v>0</v>
      </c>
      <c r="BQ7" s="81">
        <f>Unit_Characteristic!BL8</f>
        <v>0</v>
      </c>
      <c r="BR7" s="81">
        <f>Unit_Characteristic!BM8</f>
        <v>0</v>
      </c>
      <c r="BS7" s="81">
        <f>Unit_Characteristic!BN8</f>
        <v>0</v>
      </c>
      <c r="BT7" s="81">
        <f>Unit_Characteristic!BO8</f>
        <v>0</v>
      </c>
      <c r="BU7" s="81">
        <f>Unit_Characteristic!BP8</f>
        <v>0</v>
      </c>
      <c r="BV7" s="81">
        <f>Unit_Characteristic!BQ8</f>
        <v>0</v>
      </c>
      <c r="BW7" s="81">
        <f>Unit_Characteristic!BR8</f>
        <v>0</v>
      </c>
      <c r="BX7" s="81">
        <f>Unit_Characteristic!BS8</f>
        <v>0</v>
      </c>
      <c r="BY7" s="81">
        <f>Unit_Characteristic!BT8</f>
        <v>0</v>
      </c>
      <c r="BZ7" s="81">
        <f>Unit_Characteristic!BU8</f>
        <v>0</v>
      </c>
      <c r="CA7" s="81">
        <f>Unit_Characteristic!BV8</f>
        <v>0</v>
      </c>
      <c r="CB7" s="81">
        <f>Unit_Characteristic!BW8</f>
        <v>0</v>
      </c>
      <c r="CC7" s="81">
        <f>Unit_Characteristic!BX8</f>
        <v>0</v>
      </c>
      <c r="CD7" s="81">
        <f>Unit_Characteristic!BY8</f>
        <v>0</v>
      </c>
      <c r="CE7" s="81">
        <f>Unit_Characteristic!BZ8</f>
        <v>0</v>
      </c>
      <c r="CF7" s="81">
        <f>Unit_Characteristic!CA8</f>
        <v>0</v>
      </c>
      <c r="CG7" s="81">
        <f>Unit_Characteristic!CB8</f>
        <v>0</v>
      </c>
      <c r="CH7" s="81">
        <f>Unit_Characteristic!CC8</f>
        <v>0</v>
      </c>
      <c r="CI7" s="81">
        <f>Unit_Characteristic!CD8</f>
        <v>0</v>
      </c>
      <c r="CJ7" s="81">
        <f>Unit_Characteristic!CE8</f>
        <v>0</v>
      </c>
      <c r="CK7" s="81">
        <f>Unit_Characteristic!CF8</f>
        <v>0</v>
      </c>
      <c r="CL7" s="81">
        <f>Unit_Characteristic!CG8</f>
        <v>0</v>
      </c>
      <c r="CM7" s="81">
        <f>Unit_Characteristic!CH8</f>
        <v>0</v>
      </c>
      <c r="CN7" s="81">
        <f>Unit_Characteristic!CI8</f>
        <v>0</v>
      </c>
      <c r="CO7" s="81">
        <f>Unit_Characteristic!CJ8</f>
        <v>0</v>
      </c>
      <c r="CP7" s="81">
        <f>Unit_Characteristic!CK8</f>
        <v>0</v>
      </c>
      <c r="CQ7" s="81">
        <f>Unit_Characteristic!CL8</f>
        <v>0</v>
      </c>
      <c r="CR7" s="81">
        <f>Unit_Characteristic!CM8</f>
        <v>0</v>
      </c>
      <c r="CS7" s="81">
        <f>Unit_Characteristic!CN8</f>
        <v>0</v>
      </c>
      <c r="CT7" s="81">
        <f>Unit_Characteristic!CO8</f>
        <v>0</v>
      </c>
      <c r="CU7" s="81">
        <f>Unit_Characteristic!CP8</f>
        <v>0</v>
      </c>
      <c r="CV7" s="81">
        <f>Unit_Characteristic!CQ8</f>
        <v>0</v>
      </c>
      <c r="CW7" s="81">
        <f>Unit_Characteristic!CR8</f>
        <v>0</v>
      </c>
      <c r="CX7" s="81">
        <f>Unit_Characteristic!CS8</f>
        <v>0</v>
      </c>
      <c r="CY7" s="81">
        <f>Unit_Characteristic!CT8</f>
        <v>0</v>
      </c>
      <c r="CZ7" s="81">
        <f>Unit_Characteristic!CU8</f>
        <v>0</v>
      </c>
      <c r="DA7" s="81">
        <f>Unit_Characteristic!CV8</f>
        <v>0</v>
      </c>
      <c r="DB7" s="81">
        <f>Unit_Characteristic!CW8</f>
        <v>0</v>
      </c>
      <c r="DC7" s="81">
        <f>Unit_Characteristic!CX8</f>
        <v>0</v>
      </c>
      <c r="DD7" s="81">
        <f>Unit_Characteristic!CY8</f>
        <v>0</v>
      </c>
      <c r="DE7" s="81">
        <f>Unit_Characteristic!CZ8</f>
        <v>0</v>
      </c>
      <c r="DF7" s="81">
        <f>Unit_Characteristic!DA8</f>
        <v>0</v>
      </c>
      <c r="DG7" s="81">
        <f>Unit_Characteristic!DB8</f>
        <v>0</v>
      </c>
      <c r="DH7" s="81">
        <f>Unit_Characteristic!DC8</f>
        <v>0</v>
      </c>
      <c r="DI7" s="81">
        <f>Unit_Characteristic!DD8</f>
        <v>0</v>
      </c>
      <c r="DJ7" s="81">
        <f>Unit_Characteristic!DE8</f>
        <v>0</v>
      </c>
      <c r="DK7" s="81">
        <f>Unit_Characteristic!DF8</f>
        <v>0</v>
      </c>
      <c r="DL7" s="81">
        <f>Unit_Characteristic!DG8</f>
        <v>0</v>
      </c>
      <c r="DM7" s="81">
        <f>Unit_Characteristic!DH8</f>
        <v>0</v>
      </c>
      <c r="DN7" s="81">
        <f>Unit_Characteristic!DI8</f>
        <v>0</v>
      </c>
      <c r="DO7" s="81">
        <f>Unit_Characteristic!DJ8</f>
        <v>0</v>
      </c>
      <c r="DP7" s="81">
        <f>Unit_Characteristic!DK8</f>
        <v>0</v>
      </c>
      <c r="DQ7" s="81">
        <f>Unit_Characteristic!DL8</f>
        <v>0</v>
      </c>
      <c r="DR7" s="81">
        <f>Unit_Characteristic!DM8</f>
        <v>0</v>
      </c>
      <c r="DS7" s="81">
        <f>Unit_Characteristic!DN8</f>
        <v>0</v>
      </c>
      <c r="DT7" s="81">
        <f>Unit_Characteristic!DO8</f>
        <v>0</v>
      </c>
      <c r="DU7" s="81">
        <f>Unit_Characteristic!DP8</f>
        <v>0</v>
      </c>
      <c r="DV7" s="81">
        <f>Unit_Characteristic!DQ8</f>
        <v>0</v>
      </c>
      <c r="DW7" s="81">
        <f>Unit_Characteristic!DR8</f>
        <v>0</v>
      </c>
      <c r="DX7" s="81">
        <f>Unit_Characteristic!DS8</f>
        <v>0</v>
      </c>
      <c r="DY7" s="81">
        <f>Unit_Characteristic!DT8</f>
        <v>0</v>
      </c>
      <c r="DZ7" s="81">
        <f>Unit_Characteristic!DU8</f>
        <v>0</v>
      </c>
      <c r="EA7" s="81">
        <f>Unit_Characteristic!DV8</f>
        <v>0</v>
      </c>
      <c r="EB7" s="81">
        <f>Unit_Characteristic!DW8</f>
        <v>0</v>
      </c>
      <c r="EC7" s="81">
        <f>Unit_Characteristic!DX8</f>
        <v>0</v>
      </c>
      <c r="ED7" s="81">
        <f>Unit_Characteristic!DY8</f>
        <v>0</v>
      </c>
      <c r="EE7" s="81">
        <f>Unit_Characteristic!DZ8</f>
        <v>0</v>
      </c>
      <c r="EF7" s="81">
        <f>Unit_Characteristic!EA8</f>
        <v>0</v>
      </c>
      <c r="EG7" s="81">
        <f>Unit_Characteristic!EB8</f>
        <v>0</v>
      </c>
      <c r="EH7" s="81">
        <f>Unit_Characteristic!EC8</f>
        <v>0</v>
      </c>
      <c r="EI7" s="81">
        <f>Unit_Characteristic!ED8</f>
        <v>0</v>
      </c>
      <c r="EJ7" s="81">
        <f>Unit_Characteristic!EE8</f>
        <v>0</v>
      </c>
      <c r="EK7" s="81">
        <f>Unit_Characteristic!EF8</f>
        <v>0</v>
      </c>
      <c r="EL7" s="81">
        <f>Unit_Characteristic!EG8</f>
        <v>0</v>
      </c>
      <c r="EM7" s="81">
        <f>Unit_Characteristic!EH8</f>
        <v>0</v>
      </c>
      <c r="EN7" s="81">
        <f>Unit_Characteristic!EI8</f>
        <v>0</v>
      </c>
      <c r="EO7" s="81">
        <f>Unit_Characteristic!EJ8</f>
        <v>0</v>
      </c>
      <c r="EP7" s="81">
        <f>Unit_Characteristic!EK8</f>
        <v>0</v>
      </c>
    </row>
    <row r="8" spans="1:147" x14ac:dyDescent="0.2">
      <c r="B8" s="9" t="str">
        <f>Unit_Characteristic!B9</f>
        <v xml:space="preserve">Pet Fees </v>
      </c>
      <c r="AA8" s="81">
        <f>Unit_Characteristic!V9</f>
        <v>0</v>
      </c>
      <c r="AB8" s="81">
        <f>Unit_Characteristic!W9</f>
        <v>0</v>
      </c>
      <c r="AC8" s="81">
        <f>Unit_Characteristic!X9</f>
        <v>0</v>
      </c>
      <c r="AD8" s="81">
        <f>Unit_Characteristic!Y9</f>
        <v>0</v>
      </c>
      <c r="AE8" s="81">
        <f>Unit_Characteristic!Z9</f>
        <v>0</v>
      </c>
      <c r="AF8" s="81">
        <f>Unit_Characteristic!AA9</f>
        <v>0</v>
      </c>
      <c r="AG8" s="81">
        <f>Unit_Characteristic!AB9</f>
        <v>0</v>
      </c>
      <c r="AH8" s="81">
        <f>Unit_Characteristic!AC9</f>
        <v>0</v>
      </c>
      <c r="AI8" s="81">
        <f>Unit_Characteristic!AD9</f>
        <v>0</v>
      </c>
      <c r="AJ8" s="81">
        <f>Unit_Characteristic!AE9</f>
        <v>0</v>
      </c>
      <c r="AK8" s="81">
        <f>Unit_Characteristic!AF9</f>
        <v>0</v>
      </c>
      <c r="AL8" s="81">
        <f>Unit_Characteristic!AG9</f>
        <v>0</v>
      </c>
      <c r="AM8" s="81">
        <f>Unit_Characteristic!AH9</f>
        <v>0</v>
      </c>
      <c r="AN8" s="81">
        <f>Unit_Characteristic!AI9</f>
        <v>0</v>
      </c>
      <c r="AO8" s="81">
        <f>Unit_Characteristic!AJ9</f>
        <v>0</v>
      </c>
      <c r="AP8" s="81">
        <f>Unit_Characteristic!AK9</f>
        <v>0</v>
      </c>
      <c r="AQ8" s="81">
        <f>Unit_Characteristic!AL9</f>
        <v>0</v>
      </c>
      <c r="AR8" s="81">
        <f>Unit_Characteristic!AM9</f>
        <v>0</v>
      </c>
      <c r="AS8" s="81">
        <f>Unit_Characteristic!AN9</f>
        <v>0</v>
      </c>
      <c r="AT8" s="81">
        <f>Unit_Characteristic!AO9</f>
        <v>0</v>
      </c>
      <c r="AU8" s="81">
        <f>Unit_Characteristic!AP9</f>
        <v>0</v>
      </c>
      <c r="AV8" s="81">
        <f>Unit_Characteristic!AQ9</f>
        <v>0</v>
      </c>
      <c r="AW8" s="81">
        <f>Unit_Characteristic!AR9</f>
        <v>0</v>
      </c>
      <c r="AX8" s="81">
        <f>Unit_Characteristic!AS9</f>
        <v>0</v>
      </c>
      <c r="AY8" s="81">
        <f>Unit_Characteristic!AT9</f>
        <v>0</v>
      </c>
      <c r="AZ8" s="81">
        <f>Unit_Characteristic!AU9</f>
        <v>0</v>
      </c>
      <c r="BA8" s="81">
        <f>Unit_Characteristic!AV9</f>
        <v>0</v>
      </c>
      <c r="BB8" s="81">
        <f>Unit_Characteristic!AW9</f>
        <v>0</v>
      </c>
      <c r="BC8" s="81">
        <f>Unit_Characteristic!AX9</f>
        <v>0</v>
      </c>
      <c r="BD8" s="81">
        <f>Unit_Characteristic!AY9</f>
        <v>0</v>
      </c>
      <c r="BE8" s="81">
        <f>Unit_Characteristic!AZ9</f>
        <v>0</v>
      </c>
      <c r="BF8" s="81">
        <f>Unit_Characteristic!BA9</f>
        <v>0</v>
      </c>
      <c r="BG8" s="81">
        <f>Unit_Characteristic!BB9</f>
        <v>0</v>
      </c>
      <c r="BH8" s="81">
        <f>Unit_Characteristic!BC9</f>
        <v>0</v>
      </c>
      <c r="BI8" s="81">
        <f>Unit_Characteristic!BD9</f>
        <v>0</v>
      </c>
      <c r="BJ8" s="81">
        <f>Unit_Characteristic!BE9</f>
        <v>0</v>
      </c>
      <c r="BK8" s="81">
        <f>Unit_Characteristic!BF9</f>
        <v>0</v>
      </c>
      <c r="BL8" s="81">
        <f>Unit_Characteristic!BG9</f>
        <v>0</v>
      </c>
      <c r="BM8" s="81">
        <f>Unit_Characteristic!BH9</f>
        <v>0</v>
      </c>
      <c r="BN8" s="81">
        <f>Unit_Characteristic!BI9</f>
        <v>0</v>
      </c>
      <c r="BO8" s="81">
        <f>Unit_Characteristic!BJ9</f>
        <v>0</v>
      </c>
      <c r="BP8" s="81">
        <f>Unit_Characteristic!BK9</f>
        <v>0</v>
      </c>
      <c r="BQ8" s="81">
        <f>Unit_Characteristic!BL9</f>
        <v>0</v>
      </c>
      <c r="BR8" s="81">
        <f>Unit_Characteristic!BM9</f>
        <v>0</v>
      </c>
      <c r="BS8" s="81">
        <f>Unit_Characteristic!BN9</f>
        <v>0</v>
      </c>
      <c r="BT8" s="81">
        <f>Unit_Characteristic!BO9</f>
        <v>0</v>
      </c>
      <c r="BU8" s="81">
        <f>Unit_Characteristic!BP9</f>
        <v>0</v>
      </c>
      <c r="BV8" s="81">
        <f>Unit_Characteristic!BQ9</f>
        <v>0</v>
      </c>
      <c r="BW8" s="81">
        <f>Unit_Characteristic!BR9</f>
        <v>0</v>
      </c>
      <c r="BX8" s="81">
        <f>Unit_Characteristic!BS9</f>
        <v>0</v>
      </c>
      <c r="BY8" s="81">
        <f>Unit_Characteristic!BT9</f>
        <v>0</v>
      </c>
      <c r="BZ8" s="81">
        <f>Unit_Characteristic!BU9</f>
        <v>0</v>
      </c>
      <c r="CA8" s="81">
        <f>Unit_Characteristic!BV9</f>
        <v>0</v>
      </c>
      <c r="CB8" s="81">
        <f>Unit_Characteristic!BW9</f>
        <v>0</v>
      </c>
      <c r="CC8" s="81">
        <f>Unit_Characteristic!BX9</f>
        <v>0</v>
      </c>
      <c r="CD8" s="81">
        <f>Unit_Characteristic!BY9</f>
        <v>0</v>
      </c>
      <c r="CE8" s="81">
        <f>Unit_Characteristic!BZ9</f>
        <v>0</v>
      </c>
      <c r="CF8" s="81">
        <f>Unit_Characteristic!CA9</f>
        <v>0</v>
      </c>
      <c r="CG8" s="81">
        <f>Unit_Characteristic!CB9</f>
        <v>0</v>
      </c>
      <c r="CH8" s="81">
        <f>Unit_Characteristic!CC9</f>
        <v>0</v>
      </c>
      <c r="CI8" s="81">
        <f>Unit_Characteristic!CD9</f>
        <v>0</v>
      </c>
      <c r="CJ8" s="81">
        <f>Unit_Characteristic!CE9</f>
        <v>0</v>
      </c>
      <c r="CK8" s="81">
        <f>Unit_Characteristic!CF9</f>
        <v>0</v>
      </c>
      <c r="CL8" s="81">
        <f>Unit_Characteristic!CG9</f>
        <v>0</v>
      </c>
      <c r="CM8" s="81">
        <f>Unit_Characteristic!CH9</f>
        <v>0</v>
      </c>
      <c r="CN8" s="81">
        <f>Unit_Characteristic!CI9</f>
        <v>0</v>
      </c>
      <c r="CO8" s="81">
        <f>Unit_Characteristic!CJ9</f>
        <v>0</v>
      </c>
      <c r="CP8" s="81">
        <f>Unit_Characteristic!CK9</f>
        <v>0</v>
      </c>
      <c r="CQ8" s="81">
        <f>Unit_Characteristic!CL9</f>
        <v>0</v>
      </c>
      <c r="CR8" s="81">
        <f>Unit_Characteristic!CM9</f>
        <v>0</v>
      </c>
      <c r="CS8" s="81">
        <f>Unit_Characteristic!CN9</f>
        <v>0</v>
      </c>
      <c r="CT8" s="81">
        <f>Unit_Characteristic!CO9</f>
        <v>0</v>
      </c>
      <c r="CU8" s="81">
        <f>Unit_Characteristic!CP9</f>
        <v>0</v>
      </c>
      <c r="CV8" s="81">
        <f>Unit_Characteristic!CQ9</f>
        <v>0</v>
      </c>
      <c r="CW8" s="81">
        <f>Unit_Characteristic!CR9</f>
        <v>0</v>
      </c>
      <c r="CX8" s="81">
        <f>Unit_Characteristic!CS9</f>
        <v>0</v>
      </c>
      <c r="CY8" s="81">
        <f>Unit_Characteristic!CT9</f>
        <v>0</v>
      </c>
      <c r="CZ8" s="81">
        <f>Unit_Characteristic!CU9</f>
        <v>0</v>
      </c>
      <c r="DA8" s="81">
        <f>Unit_Characteristic!CV9</f>
        <v>0</v>
      </c>
      <c r="DB8" s="81">
        <f>Unit_Characteristic!CW9</f>
        <v>0</v>
      </c>
      <c r="DC8" s="81">
        <f>Unit_Characteristic!CX9</f>
        <v>0</v>
      </c>
      <c r="DD8" s="81">
        <f>Unit_Characteristic!CY9</f>
        <v>0</v>
      </c>
      <c r="DE8" s="81">
        <f>Unit_Characteristic!CZ9</f>
        <v>0</v>
      </c>
      <c r="DF8" s="81">
        <f>Unit_Characteristic!DA9</f>
        <v>0</v>
      </c>
      <c r="DG8" s="81">
        <f>Unit_Characteristic!DB9</f>
        <v>0</v>
      </c>
      <c r="DH8" s="81">
        <f>Unit_Characteristic!DC9</f>
        <v>0</v>
      </c>
      <c r="DI8" s="81">
        <f>Unit_Characteristic!DD9</f>
        <v>0</v>
      </c>
      <c r="DJ8" s="81">
        <f>Unit_Characteristic!DE9</f>
        <v>0</v>
      </c>
      <c r="DK8" s="81">
        <f>Unit_Characteristic!DF9</f>
        <v>0</v>
      </c>
      <c r="DL8" s="81">
        <f>Unit_Characteristic!DG9</f>
        <v>0</v>
      </c>
      <c r="DM8" s="81">
        <f>Unit_Characteristic!DH9</f>
        <v>0</v>
      </c>
      <c r="DN8" s="81">
        <f>Unit_Characteristic!DI9</f>
        <v>0</v>
      </c>
      <c r="DO8" s="81">
        <f>Unit_Characteristic!DJ9</f>
        <v>0</v>
      </c>
      <c r="DP8" s="81">
        <f>Unit_Characteristic!DK9</f>
        <v>0</v>
      </c>
      <c r="DQ8" s="81">
        <f>Unit_Characteristic!DL9</f>
        <v>0</v>
      </c>
      <c r="DR8" s="81">
        <f>Unit_Characteristic!DM9</f>
        <v>0</v>
      </c>
      <c r="DS8" s="81">
        <f>Unit_Characteristic!DN9</f>
        <v>0</v>
      </c>
      <c r="DT8" s="81">
        <f>Unit_Characteristic!DO9</f>
        <v>0</v>
      </c>
      <c r="DU8" s="81">
        <f>Unit_Characteristic!DP9</f>
        <v>0</v>
      </c>
      <c r="DV8" s="81">
        <f>Unit_Characteristic!DQ9</f>
        <v>0</v>
      </c>
      <c r="DW8" s="81">
        <f>Unit_Characteristic!DR9</f>
        <v>0</v>
      </c>
      <c r="DX8" s="81">
        <f>Unit_Characteristic!DS9</f>
        <v>0</v>
      </c>
      <c r="DY8" s="81">
        <f>Unit_Characteristic!DT9</f>
        <v>0</v>
      </c>
      <c r="DZ8" s="81">
        <f>Unit_Characteristic!DU9</f>
        <v>0</v>
      </c>
      <c r="EA8" s="81">
        <f>Unit_Characteristic!DV9</f>
        <v>0</v>
      </c>
      <c r="EB8" s="81">
        <f>Unit_Characteristic!DW9</f>
        <v>0</v>
      </c>
      <c r="EC8" s="81">
        <f>Unit_Characteristic!DX9</f>
        <v>0</v>
      </c>
      <c r="ED8" s="81">
        <f>Unit_Characteristic!DY9</f>
        <v>0</v>
      </c>
      <c r="EE8" s="81">
        <f>Unit_Characteristic!DZ9</f>
        <v>0</v>
      </c>
      <c r="EF8" s="81">
        <f>Unit_Characteristic!EA9</f>
        <v>0</v>
      </c>
      <c r="EG8" s="81">
        <f>Unit_Characteristic!EB9</f>
        <v>0</v>
      </c>
      <c r="EH8" s="81">
        <f>Unit_Characteristic!EC9</f>
        <v>0</v>
      </c>
      <c r="EI8" s="81">
        <f>Unit_Characteristic!ED9</f>
        <v>0</v>
      </c>
      <c r="EJ8" s="81">
        <f>Unit_Characteristic!EE9</f>
        <v>0</v>
      </c>
      <c r="EK8" s="81">
        <f>Unit_Characteristic!EF9</f>
        <v>0</v>
      </c>
      <c r="EL8" s="81">
        <f>Unit_Characteristic!EG9</f>
        <v>0</v>
      </c>
      <c r="EM8" s="81">
        <f>Unit_Characteristic!EH9</f>
        <v>0</v>
      </c>
      <c r="EN8" s="81">
        <f>Unit_Characteristic!EI9</f>
        <v>0</v>
      </c>
      <c r="EO8" s="81">
        <f>Unit_Characteristic!EJ9</f>
        <v>0</v>
      </c>
      <c r="EP8" s="81">
        <f>Unit_Characteristic!EK9</f>
        <v>0</v>
      </c>
    </row>
    <row r="9" spans="1:147" x14ac:dyDescent="0.2">
      <c r="B9" s="9" t="str">
        <f>Unit_Characteristic!B10</f>
        <v xml:space="preserve">Early Termination Fees </v>
      </c>
      <c r="AA9" s="81">
        <f>Unit_Characteristic!V10</f>
        <v>0</v>
      </c>
      <c r="AB9" s="81">
        <f>Unit_Characteristic!W10</f>
        <v>0</v>
      </c>
      <c r="AC9" s="81">
        <f>Unit_Characteristic!X10</f>
        <v>0</v>
      </c>
      <c r="AD9" s="81">
        <f>Unit_Characteristic!Y10</f>
        <v>0</v>
      </c>
      <c r="AE9" s="81">
        <f>Unit_Characteristic!Z10</f>
        <v>0</v>
      </c>
      <c r="AF9" s="81">
        <f>Unit_Characteristic!AA10</f>
        <v>0</v>
      </c>
      <c r="AG9" s="81">
        <f>Unit_Characteristic!AB10</f>
        <v>0</v>
      </c>
      <c r="AH9" s="81">
        <f>Unit_Characteristic!AC10</f>
        <v>0</v>
      </c>
      <c r="AI9" s="81">
        <f>Unit_Characteristic!AD10</f>
        <v>0</v>
      </c>
      <c r="AJ9" s="81">
        <f>Unit_Characteristic!AE10</f>
        <v>0</v>
      </c>
      <c r="AK9" s="81">
        <f>Unit_Characteristic!AF10</f>
        <v>0</v>
      </c>
      <c r="AL9" s="81">
        <f>Unit_Characteristic!AG10</f>
        <v>0</v>
      </c>
      <c r="AM9" s="81">
        <f>Unit_Characteristic!AH10</f>
        <v>0</v>
      </c>
      <c r="AN9" s="81">
        <f>Unit_Characteristic!AI10</f>
        <v>0</v>
      </c>
      <c r="AO9" s="81">
        <f>Unit_Characteristic!AJ10</f>
        <v>0</v>
      </c>
      <c r="AP9" s="81">
        <f>Unit_Characteristic!AK10</f>
        <v>0</v>
      </c>
      <c r="AQ9" s="81">
        <f>Unit_Characteristic!AL10</f>
        <v>0</v>
      </c>
      <c r="AR9" s="81">
        <f>Unit_Characteristic!AM10</f>
        <v>0</v>
      </c>
      <c r="AS9" s="81">
        <f>Unit_Characteristic!AN10</f>
        <v>0</v>
      </c>
      <c r="AT9" s="81">
        <f>Unit_Characteristic!AO10</f>
        <v>0</v>
      </c>
      <c r="AU9" s="81">
        <f>Unit_Characteristic!AP10</f>
        <v>0</v>
      </c>
      <c r="AV9" s="81">
        <f>Unit_Characteristic!AQ10</f>
        <v>0</v>
      </c>
      <c r="AW9" s="81">
        <f>Unit_Characteristic!AR10</f>
        <v>0</v>
      </c>
      <c r="AX9" s="81">
        <f>Unit_Characteristic!AS10</f>
        <v>0</v>
      </c>
      <c r="AY9" s="81">
        <f>Unit_Characteristic!AT10</f>
        <v>0</v>
      </c>
      <c r="AZ9" s="81">
        <f>Unit_Characteristic!AU10</f>
        <v>0</v>
      </c>
      <c r="BA9" s="81">
        <f>Unit_Characteristic!AV10</f>
        <v>0</v>
      </c>
      <c r="BB9" s="81">
        <f>Unit_Characteristic!AW10</f>
        <v>0</v>
      </c>
      <c r="BC9" s="81">
        <f>Unit_Characteristic!AX10</f>
        <v>0</v>
      </c>
      <c r="BD9" s="81">
        <f>Unit_Characteristic!AY10</f>
        <v>0</v>
      </c>
      <c r="BE9" s="81">
        <f>Unit_Characteristic!AZ10</f>
        <v>0</v>
      </c>
      <c r="BF9" s="81">
        <f>Unit_Characteristic!BA10</f>
        <v>0</v>
      </c>
      <c r="BG9" s="81">
        <f>Unit_Characteristic!BB10</f>
        <v>0</v>
      </c>
      <c r="BH9" s="81">
        <f>Unit_Characteristic!BC10</f>
        <v>0</v>
      </c>
      <c r="BI9" s="81">
        <f>Unit_Characteristic!BD10</f>
        <v>0</v>
      </c>
      <c r="BJ9" s="81">
        <f>Unit_Characteristic!BE10</f>
        <v>0</v>
      </c>
      <c r="BK9" s="81">
        <f>Unit_Characteristic!BF10</f>
        <v>0</v>
      </c>
      <c r="BL9" s="81">
        <f>Unit_Characteristic!BG10</f>
        <v>0</v>
      </c>
      <c r="BM9" s="81">
        <f>Unit_Characteristic!BH10</f>
        <v>0</v>
      </c>
      <c r="BN9" s="81">
        <f>Unit_Characteristic!BI10</f>
        <v>0</v>
      </c>
      <c r="BO9" s="81">
        <f>Unit_Characteristic!BJ10</f>
        <v>0</v>
      </c>
      <c r="BP9" s="81">
        <f>Unit_Characteristic!BK10</f>
        <v>0</v>
      </c>
      <c r="BQ9" s="81">
        <f>Unit_Characteristic!BL10</f>
        <v>0</v>
      </c>
      <c r="BR9" s="81">
        <f>Unit_Characteristic!BM10</f>
        <v>0</v>
      </c>
      <c r="BS9" s="81">
        <f>Unit_Characteristic!BN10</f>
        <v>0</v>
      </c>
      <c r="BT9" s="81">
        <f>Unit_Characteristic!BO10</f>
        <v>0</v>
      </c>
      <c r="BU9" s="81">
        <f>Unit_Characteristic!BP10</f>
        <v>0</v>
      </c>
      <c r="BV9" s="81">
        <f>Unit_Characteristic!BQ10</f>
        <v>0</v>
      </c>
      <c r="BW9" s="81">
        <f>Unit_Characteristic!BR10</f>
        <v>0</v>
      </c>
      <c r="BX9" s="81">
        <f>Unit_Characteristic!BS10</f>
        <v>0</v>
      </c>
      <c r="BY9" s="81">
        <f>Unit_Characteristic!BT10</f>
        <v>0</v>
      </c>
      <c r="BZ9" s="81">
        <f>Unit_Characteristic!BU10</f>
        <v>0</v>
      </c>
      <c r="CA9" s="81">
        <f>Unit_Characteristic!BV10</f>
        <v>0</v>
      </c>
      <c r="CB9" s="81">
        <f>Unit_Characteristic!BW10</f>
        <v>0</v>
      </c>
      <c r="CC9" s="81">
        <f>Unit_Characteristic!BX10</f>
        <v>0</v>
      </c>
      <c r="CD9" s="81">
        <f>Unit_Characteristic!BY10</f>
        <v>0</v>
      </c>
      <c r="CE9" s="81">
        <f>Unit_Characteristic!BZ10</f>
        <v>0</v>
      </c>
      <c r="CF9" s="81">
        <f>Unit_Characteristic!CA10</f>
        <v>0</v>
      </c>
      <c r="CG9" s="81">
        <f>Unit_Characteristic!CB10</f>
        <v>0</v>
      </c>
      <c r="CH9" s="81">
        <f>Unit_Characteristic!CC10</f>
        <v>0</v>
      </c>
      <c r="CI9" s="81">
        <f>Unit_Characteristic!CD10</f>
        <v>0</v>
      </c>
      <c r="CJ9" s="81">
        <f>Unit_Characteristic!CE10</f>
        <v>0</v>
      </c>
      <c r="CK9" s="81">
        <f>Unit_Characteristic!CF10</f>
        <v>0</v>
      </c>
      <c r="CL9" s="81">
        <f>Unit_Characteristic!CG10</f>
        <v>0</v>
      </c>
      <c r="CM9" s="81">
        <f>Unit_Characteristic!CH10</f>
        <v>0</v>
      </c>
      <c r="CN9" s="81">
        <f>Unit_Characteristic!CI10</f>
        <v>0</v>
      </c>
      <c r="CO9" s="81">
        <f>Unit_Characteristic!CJ10</f>
        <v>0</v>
      </c>
      <c r="CP9" s="81">
        <f>Unit_Characteristic!CK10</f>
        <v>0</v>
      </c>
      <c r="CQ9" s="81">
        <f>Unit_Characteristic!CL10</f>
        <v>0</v>
      </c>
      <c r="CR9" s="81">
        <f>Unit_Characteristic!CM10</f>
        <v>0</v>
      </c>
      <c r="CS9" s="81">
        <f>Unit_Characteristic!CN10</f>
        <v>0</v>
      </c>
      <c r="CT9" s="81">
        <f>Unit_Characteristic!CO10</f>
        <v>0</v>
      </c>
      <c r="CU9" s="81">
        <f>Unit_Characteristic!CP10</f>
        <v>0</v>
      </c>
      <c r="CV9" s="81">
        <f>Unit_Characteristic!CQ10</f>
        <v>0</v>
      </c>
      <c r="CW9" s="81">
        <f>Unit_Characteristic!CR10</f>
        <v>0</v>
      </c>
      <c r="CX9" s="81">
        <f>Unit_Characteristic!CS10</f>
        <v>0</v>
      </c>
      <c r="CY9" s="81">
        <f>Unit_Characteristic!CT10</f>
        <v>0</v>
      </c>
      <c r="CZ9" s="81">
        <f>Unit_Characteristic!CU10</f>
        <v>0</v>
      </c>
      <c r="DA9" s="81">
        <f>Unit_Characteristic!CV10</f>
        <v>0</v>
      </c>
      <c r="DB9" s="81">
        <f>Unit_Characteristic!CW10</f>
        <v>0</v>
      </c>
      <c r="DC9" s="81">
        <f>Unit_Characteristic!CX10</f>
        <v>0</v>
      </c>
      <c r="DD9" s="81">
        <f>Unit_Characteristic!CY10</f>
        <v>0</v>
      </c>
      <c r="DE9" s="81">
        <f>Unit_Characteristic!CZ10</f>
        <v>0</v>
      </c>
      <c r="DF9" s="81">
        <f>Unit_Characteristic!DA10</f>
        <v>0</v>
      </c>
      <c r="DG9" s="81">
        <f>Unit_Characteristic!DB10</f>
        <v>0</v>
      </c>
      <c r="DH9" s="81">
        <f>Unit_Characteristic!DC10</f>
        <v>0</v>
      </c>
      <c r="DI9" s="81">
        <f>Unit_Characteristic!DD10</f>
        <v>0</v>
      </c>
      <c r="DJ9" s="81">
        <f>Unit_Characteristic!DE10</f>
        <v>0</v>
      </c>
      <c r="DK9" s="81">
        <f>Unit_Characteristic!DF10</f>
        <v>0</v>
      </c>
      <c r="DL9" s="81">
        <f>Unit_Characteristic!DG10</f>
        <v>0</v>
      </c>
      <c r="DM9" s="81">
        <f>Unit_Characteristic!DH10</f>
        <v>0</v>
      </c>
      <c r="DN9" s="81">
        <f>Unit_Characteristic!DI10</f>
        <v>0</v>
      </c>
      <c r="DO9" s="81">
        <f>Unit_Characteristic!DJ10</f>
        <v>0</v>
      </c>
      <c r="DP9" s="81">
        <f>Unit_Characteristic!DK10</f>
        <v>0</v>
      </c>
      <c r="DQ9" s="81">
        <f>Unit_Characteristic!DL10</f>
        <v>0</v>
      </c>
      <c r="DR9" s="81">
        <f>Unit_Characteristic!DM10</f>
        <v>0</v>
      </c>
      <c r="DS9" s="81">
        <f>Unit_Characteristic!DN10</f>
        <v>0</v>
      </c>
      <c r="DT9" s="81">
        <f>Unit_Characteristic!DO10</f>
        <v>0</v>
      </c>
      <c r="DU9" s="81">
        <f>Unit_Characteristic!DP10</f>
        <v>0</v>
      </c>
      <c r="DV9" s="81">
        <f>Unit_Characteristic!DQ10</f>
        <v>0</v>
      </c>
      <c r="DW9" s="81">
        <f>Unit_Characteristic!DR10</f>
        <v>0</v>
      </c>
      <c r="DX9" s="81">
        <f>Unit_Characteristic!DS10</f>
        <v>0</v>
      </c>
      <c r="DY9" s="81">
        <f>Unit_Characteristic!DT10</f>
        <v>0</v>
      </c>
      <c r="DZ9" s="81">
        <f>Unit_Characteristic!DU10</f>
        <v>0</v>
      </c>
      <c r="EA9" s="81">
        <f>Unit_Characteristic!DV10</f>
        <v>0</v>
      </c>
      <c r="EB9" s="81">
        <f>Unit_Characteristic!DW10</f>
        <v>0</v>
      </c>
      <c r="EC9" s="81">
        <f>Unit_Characteristic!DX10</f>
        <v>0</v>
      </c>
      <c r="ED9" s="81">
        <f>Unit_Characteristic!DY10</f>
        <v>0</v>
      </c>
      <c r="EE9" s="81">
        <f>Unit_Characteristic!DZ10</f>
        <v>0</v>
      </c>
      <c r="EF9" s="81">
        <f>Unit_Characteristic!EA10</f>
        <v>0</v>
      </c>
      <c r="EG9" s="81">
        <f>Unit_Characteristic!EB10</f>
        <v>0</v>
      </c>
      <c r="EH9" s="81">
        <f>Unit_Characteristic!EC10</f>
        <v>0</v>
      </c>
      <c r="EI9" s="81">
        <f>Unit_Characteristic!ED10</f>
        <v>0</v>
      </c>
      <c r="EJ9" s="81">
        <f>Unit_Characteristic!EE10</f>
        <v>0</v>
      </c>
      <c r="EK9" s="81">
        <f>Unit_Characteristic!EF10</f>
        <v>0</v>
      </c>
      <c r="EL9" s="81">
        <f>Unit_Characteristic!EG10</f>
        <v>0</v>
      </c>
      <c r="EM9" s="81">
        <f>Unit_Characteristic!EH10</f>
        <v>0</v>
      </c>
      <c r="EN9" s="81">
        <f>Unit_Characteristic!EI10</f>
        <v>0</v>
      </c>
      <c r="EO9" s="81">
        <f>Unit_Characteristic!EJ10</f>
        <v>0</v>
      </c>
      <c r="EP9" s="81">
        <f>Unit_Characteristic!EK10</f>
        <v>0</v>
      </c>
    </row>
    <row r="10" spans="1:147" x14ac:dyDescent="0.2">
      <c r="B10" s="9" t="str">
        <f>Unit_Characteristic!B11</f>
        <v xml:space="preserve">Application Fees </v>
      </c>
      <c r="AA10" s="81">
        <f>Unit_Characteristic!V11</f>
        <v>0</v>
      </c>
      <c r="AB10" s="81">
        <f>Unit_Characteristic!W11</f>
        <v>0</v>
      </c>
      <c r="AC10" s="81">
        <f>Unit_Characteristic!X11</f>
        <v>0</v>
      </c>
      <c r="AD10" s="81">
        <f>Unit_Characteristic!Y11</f>
        <v>0</v>
      </c>
      <c r="AE10" s="81">
        <f>Unit_Characteristic!Z11</f>
        <v>0</v>
      </c>
      <c r="AF10" s="81">
        <f>Unit_Characteristic!AA11</f>
        <v>0</v>
      </c>
      <c r="AG10" s="81">
        <f>Unit_Characteristic!AB11</f>
        <v>0</v>
      </c>
      <c r="AH10" s="81">
        <f>Unit_Characteristic!AC11</f>
        <v>0</v>
      </c>
      <c r="AI10" s="81">
        <f>Unit_Characteristic!AD11</f>
        <v>0</v>
      </c>
      <c r="AJ10" s="81">
        <f>Unit_Characteristic!AE11</f>
        <v>0</v>
      </c>
      <c r="AK10" s="81">
        <f>Unit_Characteristic!AF11</f>
        <v>0</v>
      </c>
      <c r="AL10" s="81">
        <f>Unit_Characteristic!AG11</f>
        <v>0</v>
      </c>
      <c r="AM10" s="81">
        <f>Unit_Characteristic!AH11</f>
        <v>0</v>
      </c>
      <c r="AN10" s="81">
        <f>Unit_Characteristic!AI11</f>
        <v>0</v>
      </c>
      <c r="AO10" s="81">
        <f>Unit_Characteristic!AJ11</f>
        <v>0</v>
      </c>
      <c r="AP10" s="81">
        <f>Unit_Characteristic!AK11</f>
        <v>0</v>
      </c>
      <c r="AQ10" s="81">
        <f>Unit_Characteristic!AL11</f>
        <v>0</v>
      </c>
      <c r="AR10" s="81">
        <f>Unit_Characteristic!AM11</f>
        <v>0</v>
      </c>
      <c r="AS10" s="81">
        <f>Unit_Characteristic!AN11</f>
        <v>0</v>
      </c>
      <c r="AT10" s="81">
        <f>Unit_Characteristic!AO11</f>
        <v>0</v>
      </c>
      <c r="AU10" s="81">
        <f>Unit_Characteristic!AP11</f>
        <v>0</v>
      </c>
      <c r="AV10" s="81">
        <f>Unit_Characteristic!AQ11</f>
        <v>0</v>
      </c>
      <c r="AW10" s="81">
        <f>Unit_Characteristic!AR11</f>
        <v>0</v>
      </c>
      <c r="AX10" s="81">
        <f>Unit_Characteristic!AS11</f>
        <v>0</v>
      </c>
      <c r="AY10" s="81">
        <f>Unit_Characteristic!AT11</f>
        <v>0</v>
      </c>
      <c r="AZ10" s="81">
        <f>Unit_Characteristic!AU11</f>
        <v>0</v>
      </c>
      <c r="BA10" s="81">
        <f>Unit_Characteristic!AV11</f>
        <v>0</v>
      </c>
      <c r="BB10" s="81">
        <f>Unit_Characteristic!AW11</f>
        <v>0</v>
      </c>
      <c r="BC10" s="81">
        <f>Unit_Characteristic!AX11</f>
        <v>0</v>
      </c>
      <c r="BD10" s="81">
        <f>Unit_Characteristic!AY11</f>
        <v>0</v>
      </c>
      <c r="BE10" s="81">
        <f>Unit_Characteristic!AZ11</f>
        <v>0</v>
      </c>
      <c r="BF10" s="81">
        <f>Unit_Characteristic!BA11</f>
        <v>0</v>
      </c>
      <c r="BG10" s="81">
        <f>Unit_Characteristic!BB11</f>
        <v>0</v>
      </c>
      <c r="BH10" s="81">
        <f>Unit_Characteristic!BC11</f>
        <v>0</v>
      </c>
      <c r="BI10" s="81">
        <f>Unit_Characteristic!BD11</f>
        <v>0</v>
      </c>
      <c r="BJ10" s="81">
        <f>Unit_Characteristic!BE11</f>
        <v>0</v>
      </c>
      <c r="BK10" s="81">
        <f>Unit_Characteristic!BF11</f>
        <v>0</v>
      </c>
      <c r="BL10" s="81">
        <f>Unit_Characteristic!BG11</f>
        <v>0</v>
      </c>
      <c r="BM10" s="81">
        <f>Unit_Characteristic!BH11</f>
        <v>0</v>
      </c>
      <c r="BN10" s="81">
        <f>Unit_Characteristic!BI11</f>
        <v>0</v>
      </c>
      <c r="BO10" s="81">
        <f>Unit_Characteristic!BJ11</f>
        <v>0</v>
      </c>
      <c r="BP10" s="81">
        <f>Unit_Characteristic!BK11</f>
        <v>0</v>
      </c>
      <c r="BQ10" s="81">
        <f>Unit_Characteristic!BL11</f>
        <v>0</v>
      </c>
      <c r="BR10" s="81">
        <f>Unit_Characteristic!BM11</f>
        <v>0</v>
      </c>
      <c r="BS10" s="81">
        <f>Unit_Characteristic!BN11</f>
        <v>0</v>
      </c>
      <c r="BT10" s="81">
        <f>Unit_Characteristic!BO11</f>
        <v>0</v>
      </c>
      <c r="BU10" s="81">
        <f>Unit_Characteristic!BP11</f>
        <v>0</v>
      </c>
      <c r="BV10" s="81">
        <f>Unit_Characteristic!BQ11</f>
        <v>0</v>
      </c>
      <c r="BW10" s="81">
        <f>Unit_Characteristic!BR11</f>
        <v>0</v>
      </c>
      <c r="BX10" s="81">
        <f>Unit_Characteristic!BS11</f>
        <v>0</v>
      </c>
      <c r="BY10" s="81">
        <f>Unit_Characteristic!BT11</f>
        <v>0</v>
      </c>
      <c r="BZ10" s="81">
        <f>Unit_Characteristic!BU11</f>
        <v>0</v>
      </c>
      <c r="CA10" s="81">
        <f>Unit_Characteristic!BV11</f>
        <v>0</v>
      </c>
      <c r="CB10" s="81">
        <f>Unit_Characteristic!BW11</f>
        <v>0</v>
      </c>
      <c r="CC10" s="81">
        <f>Unit_Characteristic!BX11</f>
        <v>0</v>
      </c>
      <c r="CD10" s="81">
        <f>Unit_Characteristic!BY11</f>
        <v>0</v>
      </c>
      <c r="CE10" s="81">
        <f>Unit_Characteristic!BZ11</f>
        <v>0</v>
      </c>
      <c r="CF10" s="81">
        <f>Unit_Characteristic!CA11</f>
        <v>0</v>
      </c>
      <c r="CG10" s="81">
        <f>Unit_Characteristic!CB11</f>
        <v>0</v>
      </c>
      <c r="CH10" s="81">
        <f>Unit_Characteristic!CC11</f>
        <v>0</v>
      </c>
      <c r="CI10" s="81">
        <f>Unit_Characteristic!CD11</f>
        <v>0</v>
      </c>
      <c r="CJ10" s="81">
        <f>Unit_Characteristic!CE11</f>
        <v>0</v>
      </c>
      <c r="CK10" s="81">
        <f>Unit_Characteristic!CF11</f>
        <v>0</v>
      </c>
      <c r="CL10" s="81">
        <f>Unit_Characteristic!CG11</f>
        <v>0</v>
      </c>
      <c r="CM10" s="81">
        <f>Unit_Characteristic!CH11</f>
        <v>0</v>
      </c>
      <c r="CN10" s="81">
        <f>Unit_Characteristic!CI11</f>
        <v>0</v>
      </c>
      <c r="CO10" s="81">
        <f>Unit_Characteristic!CJ11</f>
        <v>0</v>
      </c>
      <c r="CP10" s="81">
        <f>Unit_Characteristic!CK11</f>
        <v>0</v>
      </c>
      <c r="CQ10" s="81">
        <f>Unit_Characteristic!CL11</f>
        <v>0</v>
      </c>
      <c r="CR10" s="81">
        <f>Unit_Characteristic!CM11</f>
        <v>0</v>
      </c>
      <c r="CS10" s="81">
        <f>Unit_Characteristic!CN11</f>
        <v>0</v>
      </c>
      <c r="CT10" s="81">
        <f>Unit_Characteristic!CO11</f>
        <v>0</v>
      </c>
      <c r="CU10" s="81">
        <f>Unit_Characteristic!CP11</f>
        <v>0</v>
      </c>
      <c r="CV10" s="81">
        <f>Unit_Characteristic!CQ11</f>
        <v>0</v>
      </c>
      <c r="CW10" s="81">
        <f>Unit_Characteristic!CR11</f>
        <v>0</v>
      </c>
      <c r="CX10" s="81">
        <f>Unit_Characteristic!CS11</f>
        <v>0</v>
      </c>
      <c r="CY10" s="81">
        <f>Unit_Characteristic!CT11</f>
        <v>0</v>
      </c>
      <c r="CZ10" s="81">
        <f>Unit_Characteristic!CU11</f>
        <v>0</v>
      </c>
      <c r="DA10" s="81">
        <f>Unit_Characteristic!CV11</f>
        <v>0</v>
      </c>
      <c r="DB10" s="81">
        <f>Unit_Characteristic!CW11</f>
        <v>0</v>
      </c>
      <c r="DC10" s="81">
        <f>Unit_Characteristic!CX11</f>
        <v>0</v>
      </c>
      <c r="DD10" s="81">
        <f>Unit_Characteristic!CY11</f>
        <v>0</v>
      </c>
      <c r="DE10" s="81">
        <f>Unit_Characteristic!CZ11</f>
        <v>0</v>
      </c>
      <c r="DF10" s="81">
        <f>Unit_Characteristic!DA11</f>
        <v>0</v>
      </c>
      <c r="DG10" s="81">
        <f>Unit_Characteristic!DB11</f>
        <v>0</v>
      </c>
      <c r="DH10" s="81">
        <f>Unit_Characteristic!DC11</f>
        <v>0</v>
      </c>
      <c r="DI10" s="81">
        <f>Unit_Characteristic!DD11</f>
        <v>0</v>
      </c>
      <c r="DJ10" s="81">
        <f>Unit_Characteristic!DE11</f>
        <v>0</v>
      </c>
      <c r="DK10" s="81">
        <f>Unit_Characteristic!DF11</f>
        <v>0</v>
      </c>
      <c r="DL10" s="81">
        <f>Unit_Characteristic!DG11</f>
        <v>0</v>
      </c>
      <c r="DM10" s="81">
        <f>Unit_Characteristic!DH11</f>
        <v>0</v>
      </c>
      <c r="DN10" s="81">
        <f>Unit_Characteristic!DI11</f>
        <v>0</v>
      </c>
      <c r="DO10" s="81">
        <f>Unit_Characteristic!DJ11</f>
        <v>0</v>
      </c>
      <c r="DP10" s="81">
        <f>Unit_Characteristic!DK11</f>
        <v>0</v>
      </c>
      <c r="DQ10" s="81">
        <f>Unit_Characteristic!DL11</f>
        <v>0</v>
      </c>
      <c r="DR10" s="81">
        <f>Unit_Characteristic!DM11</f>
        <v>0</v>
      </c>
      <c r="DS10" s="81">
        <f>Unit_Characteristic!DN11</f>
        <v>0</v>
      </c>
      <c r="DT10" s="81">
        <f>Unit_Characteristic!DO11</f>
        <v>0</v>
      </c>
      <c r="DU10" s="81">
        <f>Unit_Characteristic!DP11</f>
        <v>0</v>
      </c>
      <c r="DV10" s="81">
        <f>Unit_Characteristic!DQ11</f>
        <v>0</v>
      </c>
      <c r="DW10" s="81">
        <f>Unit_Characteristic!DR11</f>
        <v>0</v>
      </c>
      <c r="DX10" s="81">
        <f>Unit_Characteristic!DS11</f>
        <v>0</v>
      </c>
      <c r="DY10" s="81">
        <f>Unit_Characteristic!DT11</f>
        <v>0</v>
      </c>
      <c r="DZ10" s="81">
        <f>Unit_Characteristic!DU11</f>
        <v>0</v>
      </c>
      <c r="EA10" s="81">
        <f>Unit_Characteristic!DV11</f>
        <v>0</v>
      </c>
      <c r="EB10" s="81">
        <f>Unit_Characteristic!DW11</f>
        <v>0</v>
      </c>
      <c r="EC10" s="81">
        <f>Unit_Characteristic!DX11</f>
        <v>0</v>
      </c>
      <c r="ED10" s="81">
        <f>Unit_Characteristic!DY11</f>
        <v>0</v>
      </c>
      <c r="EE10" s="81">
        <f>Unit_Characteristic!DZ11</f>
        <v>0</v>
      </c>
      <c r="EF10" s="81">
        <f>Unit_Characteristic!EA11</f>
        <v>0</v>
      </c>
      <c r="EG10" s="81">
        <f>Unit_Characteristic!EB11</f>
        <v>0</v>
      </c>
      <c r="EH10" s="81">
        <f>Unit_Characteristic!EC11</f>
        <v>0</v>
      </c>
      <c r="EI10" s="81">
        <f>Unit_Characteristic!ED11</f>
        <v>0</v>
      </c>
      <c r="EJ10" s="81">
        <f>Unit_Characteristic!EE11</f>
        <v>0</v>
      </c>
      <c r="EK10" s="81">
        <f>Unit_Characteristic!EF11</f>
        <v>0</v>
      </c>
      <c r="EL10" s="81">
        <f>Unit_Characteristic!EG11</f>
        <v>0</v>
      </c>
      <c r="EM10" s="81">
        <f>Unit_Characteristic!EH11</f>
        <v>0</v>
      </c>
      <c r="EN10" s="81">
        <f>Unit_Characteristic!EI11</f>
        <v>0</v>
      </c>
      <c r="EO10" s="81">
        <f>Unit_Characteristic!EJ11</f>
        <v>0</v>
      </c>
      <c r="EP10" s="81">
        <f>Unit_Characteristic!EK11</f>
        <v>0</v>
      </c>
    </row>
    <row r="11" spans="1:147" x14ac:dyDescent="0.2">
      <c r="B11" s="9" t="str">
        <f>Unit_Characteristic!B12</f>
        <v xml:space="preserve">Tenant Insurance </v>
      </c>
      <c r="AA11" s="81">
        <f>Unit_Characteristic!V12</f>
        <v>0</v>
      </c>
      <c r="AB11" s="81">
        <f>Unit_Characteristic!W12</f>
        <v>0</v>
      </c>
      <c r="AC11" s="81">
        <f>Unit_Characteristic!X12</f>
        <v>0</v>
      </c>
      <c r="AD11" s="81">
        <f>Unit_Characteristic!Y12</f>
        <v>0</v>
      </c>
      <c r="AE11" s="81">
        <f>Unit_Characteristic!Z12</f>
        <v>0</v>
      </c>
      <c r="AF11" s="81">
        <f>Unit_Characteristic!AA12</f>
        <v>0</v>
      </c>
      <c r="AG11" s="81">
        <f>Unit_Characteristic!AB12</f>
        <v>0</v>
      </c>
      <c r="AH11" s="81">
        <f>Unit_Characteristic!AC12</f>
        <v>0</v>
      </c>
      <c r="AI11" s="81">
        <f>Unit_Characteristic!AD12</f>
        <v>0</v>
      </c>
      <c r="AJ11" s="81">
        <f>Unit_Characteristic!AE12</f>
        <v>0</v>
      </c>
      <c r="AK11" s="81">
        <f>Unit_Characteristic!AF12</f>
        <v>0</v>
      </c>
      <c r="AL11" s="81">
        <f>Unit_Characteristic!AG12</f>
        <v>0</v>
      </c>
      <c r="AM11" s="81">
        <f>Unit_Characteristic!AH12</f>
        <v>0</v>
      </c>
      <c r="AN11" s="81">
        <f>Unit_Characteristic!AI12</f>
        <v>0</v>
      </c>
      <c r="AO11" s="81">
        <f>Unit_Characteristic!AJ12</f>
        <v>0</v>
      </c>
      <c r="AP11" s="81">
        <f>Unit_Characteristic!AK12</f>
        <v>0</v>
      </c>
      <c r="AQ11" s="81">
        <f>Unit_Characteristic!AL12</f>
        <v>0</v>
      </c>
      <c r="AR11" s="81">
        <f>Unit_Characteristic!AM12</f>
        <v>0</v>
      </c>
      <c r="AS11" s="81">
        <f>Unit_Characteristic!AN12</f>
        <v>0</v>
      </c>
      <c r="AT11" s="81">
        <f>Unit_Characteristic!AO12</f>
        <v>0</v>
      </c>
      <c r="AU11" s="81">
        <f>Unit_Characteristic!AP12</f>
        <v>0</v>
      </c>
      <c r="AV11" s="81">
        <f>Unit_Characteristic!AQ12</f>
        <v>0</v>
      </c>
      <c r="AW11" s="81">
        <f>Unit_Characteristic!AR12</f>
        <v>0</v>
      </c>
      <c r="AX11" s="81">
        <f>Unit_Characteristic!AS12</f>
        <v>0</v>
      </c>
      <c r="AY11" s="81">
        <f>Unit_Characteristic!AT12</f>
        <v>0</v>
      </c>
      <c r="AZ11" s="81">
        <f>Unit_Characteristic!AU12</f>
        <v>0</v>
      </c>
      <c r="BA11" s="81">
        <f>Unit_Characteristic!AV12</f>
        <v>0</v>
      </c>
      <c r="BB11" s="81">
        <f>Unit_Characteristic!AW12</f>
        <v>0</v>
      </c>
      <c r="BC11" s="81">
        <f>Unit_Characteristic!AX12</f>
        <v>0</v>
      </c>
      <c r="BD11" s="81">
        <f>Unit_Characteristic!AY12</f>
        <v>0</v>
      </c>
      <c r="BE11" s="81">
        <f>Unit_Characteristic!AZ12</f>
        <v>0</v>
      </c>
      <c r="BF11" s="81">
        <f>Unit_Characteristic!BA12</f>
        <v>0</v>
      </c>
      <c r="BG11" s="81">
        <f>Unit_Characteristic!BB12</f>
        <v>0</v>
      </c>
      <c r="BH11" s="81">
        <f>Unit_Characteristic!BC12</f>
        <v>0</v>
      </c>
      <c r="BI11" s="81">
        <f>Unit_Characteristic!BD12</f>
        <v>0</v>
      </c>
      <c r="BJ11" s="81">
        <f>Unit_Characteristic!BE12</f>
        <v>0</v>
      </c>
      <c r="BK11" s="81">
        <f>Unit_Characteristic!BF12</f>
        <v>0</v>
      </c>
      <c r="BL11" s="81">
        <f>Unit_Characteristic!BG12</f>
        <v>0</v>
      </c>
      <c r="BM11" s="81">
        <f>Unit_Characteristic!BH12</f>
        <v>0</v>
      </c>
      <c r="BN11" s="81">
        <f>Unit_Characteristic!BI12</f>
        <v>0</v>
      </c>
      <c r="BO11" s="81">
        <f>Unit_Characteristic!BJ12</f>
        <v>0</v>
      </c>
      <c r="BP11" s="81">
        <f>Unit_Characteristic!BK12</f>
        <v>0</v>
      </c>
      <c r="BQ11" s="81">
        <f>Unit_Characteristic!BL12</f>
        <v>0</v>
      </c>
      <c r="BR11" s="81">
        <f>Unit_Characteristic!BM12</f>
        <v>0</v>
      </c>
      <c r="BS11" s="81">
        <f>Unit_Characteristic!BN12</f>
        <v>0</v>
      </c>
      <c r="BT11" s="81">
        <f>Unit_Characteristic!BO12</f>
        <v>0</v>
      </c>
      <c r="BU11" s="81">
        <f>Unit_Characteristic!BP12</f>
        <v>0</v>
      </c>
      <c r="BV11" s="81">
        <f>Unit_Characteristic!BQ12</f>
        <v>0</v>
      </c>
      <c r="BW11" s="81">
        <f>Unit_Characteristic!BR12</f>
        <v>0</v>
      </c>
      <c r="BX11" s="81">
        <f>Unit_Characteristic!BS12</f>
        <v>0</v>
      </c>
      <c r="BY11" s="81">
        <f>Unit_Characteristic!BT12</f>
        <v>0</v>
      </c>
      <c r="BZ11" s="81">
        <f>Unit_Characteristic!BU12</f>
        <v>0</v>
      </c>
      <c r="CA11" s="81">
        <f>Unit_Characteristic!BV12</f>
        <v>0</v>
      </c>
      <c r="CB11" s="81">
        <f>Unit_Characteristic!BW12</f>
        <v>0</v>
      </c>
      <c r="CC11" s="81">
        <f>Unit_Characteristic!BX12</f>
        <v>0</v>
      </c>
      <c r="CD11" s="81">
        <f>Unit_Characteristic!BY12</f>
        <v>0</v>
      </c>
      <c r="CE11" s="81">
        <f>Unit_Characteristic!BZ12</f>
        <v>0</v>
      </c>
      <c r="CF11" s="81">
        <f>Unit_Characteristic!CA12</f>
        <v>0</v>
      </c>
      <c r="CG11" s="81">
        <f>Unit_Characteristic!CB12</f>
        <v>0</v>
      </c>
      <c r="CH11" s="81">
        <f>Unit_Characteristic!CC12</f>
        <v>0</v>
      </c>
      <c r="CI11" s="81">
        <f>Unit_Characteristic!CD12</f>
        <v>0</v>
      </c>
      <c r="CJ11" s="81">
        <f>Unit_Characteristic!CE12</f>
        <v>0</v>
      </c>
      <c r="CK11" s="81">
        <f>Unit_Characteristic!CF12</f>
        <v>0</v>
      </c>
      <c r="CL11" s="81">
        <f>Unit_Characteristic!CG12</f>
        <v>0</v>
      </c>
      <c r="CM11" s="81">
        <f>Unit_Characteristic!CH12</f>
        <v>0</v>
      </c>
      <c r="CN11" s="81">
        <f>Unit_Characteristic!CI12</f>
        <v>0</v>
      </c>
      <c r="CO11" s="81">
        <f>Unit_Characteristic!CJ12</f>
        <v>0</v>
      </c>
      <c r="CP11" s="81">
        <f>Unit_Characteristic!CK12</f>
        <v>0</v>
      </c>
      <c r="CQ11" s="81">
        <f>Unit_Characteristic!CL12</f>
        <v>0</v>
      </c>
      <c r="CR11" s="81">
        <f>Unit_Characteristic!CM12</f>
        <v>0</v>
      </c>
      <c r="CS11" s="81">
        <f>Unit_Characteristic!CN12</f>
        <v>0</v>
      </c>
      <c r="CT11" s="81">
        <f>Unit_Characteristic!CO12</f>
        <v>0</v>
      </c>
      <c r="CU11" s="81">
        <f>Unit_Characteristic!CP12</f>
        <v>0</v>
      </c>
      <c r="CV11" s="81">
        <f>Unit_Characteristic!CQ12</f>
        <v>0</v>
      </c>
      <c r="CW11" s="81">
        <f>Unit_Characteristic!CR12</f>
        <v>0</v>
      </c>
      <c r="CX11" s="81">
        <f>Unit_Characteristic!CS12</f>
        <v>0</v>
      </c>
      <c r="CY11" s="81">
        <f>Unit_Characteristic!CT12</f>
        <v>0</v>
      </c>
      <c r="CZ11" s="81">
        <f>Unit_Characteristic!CU12</f>
        <v>0</v>
      </c>
      <c r="DA11" s="81">
        <f>Unit_Characteristic!CV12</f>
        <v>0</v>
      </c>
      <c r="DB11" s="81">
        <f>Unit_Characteristic!CW12</f>
        <v>0</v>
      </c>
      <c r="DC11" s="81">
        <f>Unit_Characteristic!CX12</f>
        <v>0</v>
      </c>
      <c r="DD11" s="81">
        <f>Unit_Characteristic!CY12</f>
        <v>0</v>
      </c>
      <c r="DE11" s="81">
        <f>Unit_Characteristic!CZ12</f>
        <v>0</v>
      </c>
      <c r="DF11" s="81">
        <f>Unit_Characteristic!DA12</f>
        <v>0</v>
      </c>
      <c r="DG11" s="81">
        <f>Unit_Characteristic!DB12</f>
        <v>0</v>
      </c>
      <c r="DH11" s="81">
        <f>Unit_Characteristic!DC12</f>
        <v>0</v>
      </c>
      <c r="DI11" s="81">
        <f>Unit_Characteristic!DD12</f>
        <v>0</v>
      </c>
      <c r="DJ11" s="81">
        <f>Unit_Characteristic!DE12</f>
        <v>0</v>
      </c>
      <c r="DK11" s="81">
        <f>Unit_Characteristic!DF12</f>
        <v>0</v>
      </c>
      <c r="DL11" s="81">
        <f>Unit_Characteristic!DG12</f>
        <v>0</v>
      </c>
      <c r="DM11" s="81">
        <f>Unit_Characteristic!DH12</f>
        <v>0</v>
      </c>
      <c r="DN11" s="81">
        <f>Unit_Characteristic!DI12</f>
        <v>0</v>
      </c>
      <c r="DO11" s="81">
        <f>Unit_Characteristic!DJ12</f>
        <v>0</v>
      </c>
      <c r="DP11" s="81">
        <f>Unit_Characteristic!DK12</f>
        <v>0</v>
      </c>
      <c r="DQ11" s="81">
        <f>Unit_Characteristic!DL12</f>
        <v>0</v>
      </c>
      <c r="DR11" s="81">
        <f>Unit_Characteristic!DM12</f>
        <v>0</v>
      </c>
      <c r="DS11" s="81">
        <f>Unit_Characteristic!DN12</f>
        <v>0</v>
      </c>
      <c r="DT11" s="81">
        <f>Unit_Characteristic!DO12</f>
        <v>0</v>
      </c>
      <c r="DU11" s="81">
        <f>Unit_Characteristic!DP12</f>
        <v>0</v>
      </c>
      <c r="DV11" s="81">
        <f>Unit_Characteristic!DQ12</f>
        <v>0</v>
      </c>
      <c r="DW11" s="81">
        <f>Unit_Characteristic!DR12</f>
        <v>0</v>
      </c>
      <c r="DX11" s="81">
        <f>Unit_Characteristic!DS12</f>
        <v>0</v>
      </c>
      <c r="DY11" s="81">
        <f>Unit_Characteristic!DT12</f>
        <v>0</v>
      </c>
      <c r="DZ11" s="81">
        <f>Unit_Characteristic!DU12</f>
        <v>0</v>
      </c>
      <c r="EA11" s="81">
        <f>Unit_Characteristic!DV12</f>
        <v>0</v>
      </c>
      <c r="EB11" s="81">
        <f>Unit_Characteristic!DW12</f>
        <v>0</v>
      </c>
      <c r="EC11" s="81">
        <f>Unit_Characteristic!DX12</f>
        <v>0</v>
      </c>
      <c r="ED11" s="81">
        <f>Unit_Characteristic!DY12</f>
        <v>0</v>
      </c>
      <c r="EE11" s="81">
        <f>Unit_Characteristic!DZ12</f>
        <v>0</v>
      </c>
      <c r="EF11" s="81">
        <f>Unit_Characteristic!EA12</f>
        <v>0</v>
      </c>
      <c r="EG11" s="81">
        <f>Unit_Characteristic!EB12</f>
        <v>0</v>
      </c>
      <c r="EH11" s="81">
        <f>Unit_Characteristic!EC12</f>
        <v>0</v>
      </c>
      <c r="EI11" s="81">
        <f>Unit_Characteristic!ED12</f>
        <v>0</v>
      </c>
      <c r="EJ11" s="81">
        <f>Unit_Characteristic!EE12</f>
        <v>0</v>
      </c>
      <c r="EK11" s="81">
        <f>Unit_Characteristic!EF12</f>
        <v>0</v>
      </c>
      <c r="EL11" s="81">
        <f>Unit_Characteristic!EG12</f>
        <v>0</v>
      </c>
      <c r="EM11" s="81">
        <f>Unit_Characteristic!EH12</f>
        <v>0</v>
      </c>
      <c r="EN11" s="81">
        <f>Unit_Characteristic!EI12</f>
        <v>0</v>
      </c>
      <c r="EO11" s="81">
        <f>Unit_Characteristic!EJ12</f>
        <v>0</v>
      </c>
      <c r="EP11" s="81">
        <f>Unit_Characteristic!EK12</f>
        <v>0</v>
      </c>
    </row>
    <row r="12" spans="1:147" x14ac:dyDescent="0.2">
      <c r="B12" s="9" t="str">
        <f>Unit_Characteristic!B13</f>
        <v xml:space="preserve">Utility Billback </v>
      </c>
      <c r="AA12" s="81">
        <f>Unit_Characteristic!V13</f>
        <v>0</v>
      </c>
      <c r="AB12" s="81">
        <f>Unit_Characteristic!W13</f>
        <v>0</v>
      </c>
      <c r="AC12" s="81">
        <f>Unit_Characteristic!X13</f>
        <v>0</v>
      </c>
      <c r="AD12" s="81">
        <f>Unit_Characteristic!Y13</f>
        <v>0</v>
      </c>
      <c r="AE12" s="81">
        <f>Unit_Characteristic!Z13</f>
        <v>0</v>
      </c>
      <c r="AF12" s="81">
        <f>Unit_Characteristic!AA13</f>
        <v>0</v>
      </c>
      <c r="AG12" s="81">
        <f>Unit_Characteristic!AB13</f>
        <v>0</v>
      </c>
      <c r="AH12" s="81">
        <f>Unit_Characteristic!AC13</f>
        <v>0</v>
      </c>
      <c r="AI12" s="81">
        <f>Unit_Characteristic!AD13</f>
        <v>0</v>
      </c>
      <c r="AJ12" s="81">
        <f>Unit_Characteristic!AE13</f>
        <v>0</v>
      </c>
      <c r="AK12" s="81">
        <f>Unit_Characteristic!AF13</f>
        <v>0</v>
      </c>
      <c r="AL12" s="81">
        <f>Unit_Characteristic!AG13</f>
        <v>0</v>
      </c>
      <c r="AM12" s="81">
        <f>Unit_Characteristic!AH13</f>
        <v>0</v>
      </c>
      <c r="AN12" s="81">
        <f>Unit_Characteristic!AI13</f>
        <v>0</v>
      </c>
      <c r="AO12" s="81">
        <f>Unit_Characteristic!AJ13</f>
        <v>0</v>
      </c>
      <c r="AP12" s="81">
        <f>Unit_Characteristic!AK13</f>
        <v>0</v>
      </c>
      <c r="AQ12" s="81">
        <f>Unit_Characteristic!AL13</f>
        <v>0</v>
      </c>
      <c r="AR12" s="81">
        <f>Unit_Characteristic!AM13</f>
        <v>0</v>
      </c>
      <c r="AS12" s="81">
        <f>Unit_Characteristic!AN13</f>
        <v>0</v>
      </c>
      <c r="AT12" s="81">
        <f>Unit_Characteristic!AO13</f>
        <v>0</v>
      </c>
      <c r="AU12" s="81">
        <f>Unit_Characteristic!AP13</f>
        <v>0</v>
      </c>
      <c r="AV12" s="81">
        <f>Unit_Characteristic!AQ13</f>
        <v>0</v>
      </c>
      <c r="AW12" s="81">
        <f>Unit_Characteristic!AR13</f>
        <v>0</v>
      </c>
      <c r="AX12" s="81">
        <f>Unit_Characteristic!AS13</f>
        <v>0</v>
      </c>
      <c r="AY12" s="81">
        <f>Unit_Characteristic!AT13</f>
        <v>0</v>
      </c>
      <c r="AZ12" s="81">
        <f>Unit_Characteristic!AU13</f>
        <v>0</v>
      </c>
      <c r="BA12" s="81">
        <f>Unit_Characteristic!AV13</f>
        <v>0</v>
      </c>
      <c r="BB12" s="81">
        <f>Unit_Characteristic!AW13</f>
        <v>0</v>
      </c>
      <c r="BC12" s="81">
        <f>Unit_Characteristic!AX13</f>
        <v>0</v>
      </c>
      <c r="BD12" s="81">
        <f>Unit_Characteristic!AY13</f>
        <v>0</v>
      </c>
      <c r="BE12" s="81">
        <f>Unit_Characteristic!AZ13</f>
        <v>0</v>
      </c>
      <c r="BF12" s="81">
        <f>Unit_Characteristic!BA13</f>
        <v>0</v>
      </c>
      <c r="BG12" s="81">
        <f>Unit_Characteristic!BB13</f>
        <v>0</v>
      </c>
      <c r="BH12" s="81">
        <f>Unit_Characteristic!BC13</f>
        <v>0</v>
      </c>
      <c r="BI12" s="81">
        <f>Unit_Characteristic!BD13</f>
        <v>0</v>
      </c>
      <c r="BJ12" s="81">
        <f>Unit_Characteristic!BE13</f>
        <v>0</v>
      </c>
      <c r="BK12" s="81">
        <f>Unit_Characteristic!BF13</f>
        <v>0</v>
      </c>
      <c r="BL12" s="81">
        <f>Unit_Characteristic!BG13</f>
        <v>0</v>
      </c>
      <c r="BM12" s="81">
        <f>Unit_Characteristic!BH13</f>
        <v>0</v>
      </c>
      <c r="BN12" s="81">
        <f>Unit_Characteristic!BI13</f>
        <v>0</v>
      </c>
      <c r="BO12" s="81">
        <f>Unit_Characteristic!BJ13</f>
        <v>0</v>
      </c>
      <c r="BP12" s="81">
        <f>Unit_Characteristic!BK13</f>
        <v>0</v>
      </c>
      <c r="BQ12" s="81">
        <f>Unit_Characteristic!BL13</f>
        <v>0</v>
      </c>
      <c r="BR12" s="81">
        <f>Unit_Characteristic!BM13</f>
        <v>0</v>
      </c>
      <c r="BS12" s="81">
        <f>Unit_Characteristic!BN13</f>
        <v>0</v>
      </c>
      <c r="BT12" s="81">
        <f>Unit_Characteristic!BO13</f>
        <v>0</v>
      </c>
      <c r="BU12" s="81">
        <f>Unit_Characteristic!BP13</f>
        <v>0</v>
      </c>
      <c r="BV12" s="81">
        <f>Unit_Characteristic!BQ13</f>
        <v>0</v>
      </c>
      <c r="BW12" s="81">
        <f>Unit_Characteristic!BR13</f>
        <v>0</v>
      </c>
      <c r="BX12" s="81">
        <f>Unit_Characteristic!BS13</f>
        <v>0</v>
      </c>
      <c r="BY12" s="81">
        <f>Unit_Characteristic!BT13</f>
        <v>0</v>
      </c>
      <c r="BZ12" s="81">
        <f>Unit_Characteristic!BU13</f>
        <v>0</v>
      </c>
      <c r="CA12" s="81">
        <f>Unit_Characteristic!BV13</f>
        <v>0</v>
      </c>
      <c r="CB12" s="81">
        <f>Unit_Characteristic!BW13</f>
        <v>0</v>
      </c>
      <c r="CC12" s="81">
        <f>Unit_Characteristic!BX13</f>
        <v>0</v>
      </c>
      <c r="CD12" s="81">
        <f>Unit_Characteristic!BY13</f>
        <v>0</v>
      </c>
      <c r="CE12" s="81">
        <f>Unit_Characteristic!BZ13</f>
        <v>0</v>
      </c>
      <c r="CF12" s="81">
        <f>Unit_Characteristic!CA13</f>
        <v>0</v>
      </c>
      <c r="CG12" s="81">
        <f>Unit_Characteristic!CB13</f>
        <v>0</v>
      </c>
      <c r="CH12" s="81">
        <f>Unit_Characteristic!CC13</f>
        <v>0</v>
      </c>
      <c r="CI12" s="81">
        <f>Unit_Characteristic!CD13</f>
        <v>0</v>
      </c>
      <c r="CJ12" s="81">
        <f>Unit_Characteristic!CE13</f>
        <v>0</v>
      </c>
      <c r="CK12" s="81">
        <f>Unit_Characteristic!CF13</f>
        <v>0</v>
      </c>
      <c r="CL12" s="81">
        <f>Unit_Characteristic!CG13</f>
        <v>0</v>
      </c>
      <c r="CM12" s="81">
        <f>Unit_Characteristic!CH13</f>
        <v>0</v>
      </c>
      <c r="CN12" s="81">
        <f>Unit_Characteristic!CI13</f>
        <v>0</v>
      </c>
      <c r="CO12" s="81">
        <f>Unit_Characteristic!CJ13</f>
        <v>0</v>
      </c>
      <c r="CP12" s="81">
        <f>Unit_Characteristic!CK13</f>
        <v>0</v>
      </c>
      <c r="CQ12" s="81">
        <f>Unit_Characteristic!CL13</f>
        <v>0</v>
      </c>
      <c r="CR12" s="81">
        <f>Unit_Characteristic!CM13</f>
        <v>0</v>
      </c>
      <c r="CS12" s="81">
        <f>Unit_Characteristic!CN13</f>
        <v>0</v>
      </c>
      <c r="CT12" s="81">
        <f>Unit_Characteristic!CO13</f>
        <v>0</v>
      </c>
      <c r="CU12" s="81">
        <f>Unit_Characteristic!CP13</f>
        <v>0</v>
      </c>
      <c r="CV12" s="81">
        <f>Unit_Characteristic!CQ13</f>
        <v>0</v>
      </c>
      <c r="CW12" s="81">
        <f>Unit_Characteristic!CR13</f>
        <v>0</v>
      </c>
      <c r="CX12" s="81">
        <f>Unit_Characteristic!CS13</f>
        <v>0</v>
      </c>
      <c r="CY12" s="81">
        <f>Unit_Characteristic!CT13</f>
        <v>0</v>
      </c>
      <c r="CZ12" s="81">
        <f>Unit_Characteristic!CU13</f>
        <v>0</v>
      </c>
      <c r="DA12" s="81">
        <f>Unit_Characteristic!CV13</f>
        <v>0</v>
      </c>
      <c r="DB12" s="81">
        <f>Unit_Characteristic!CW13</f>
        <v>0</v>
      </c>
      <c r="DC12" s="81">
        <f>Unit_Characteristic!CX13</f>
        <v>0</v>
      </c>
      <c r="DD12" s="81">
        <f>Unit_Characteristic!CY13</f>
        <v>0</v>
      </c>
      <c r="DE12" s="81">
        <f>Unit_Characteristic!CZ13</f>
        <v>0</v>
      </c>
      <c r="DF12" s="81">
        <f>Unit_Characteristic!DA13</f>
        <v>0</v>
      </c>
      <c r="DG12" s="81">
        <f>Unit_Characteristic!DB13</f>
        <v>0</v>
      </c>
      <c r="DH12" s="81">
        <f>Unit_Characteristic!DC13</f>
        <v>0</v>
      </c>
      <c r="DI12" s="81">
        <f>Unit_Characteristic!DD13</f>
        <v>0</v>
      </c>
      <c r="DJ12" s="81">
        <f>Unit_Characteristic!DE13</f>
        <v>0</v>
      </c>
      <c r="DK12" s="81">
        <f>Unit_Characteristic!DF13</f>
        <v>0</v>
      </c>
      <c r="DL12" s="81">
        <f>Unit_Characteristic!DG13</f>
        <v>0</v>
      </c>
      <c r="DM12" s="81">
        <f>Unit_Characteristic!DH13</f>
        <v>0</v>
      </c>
      <c r="DN12" s="81">
        <f>Unit_Characteristic!DI13</f>
        <v>0</v>
      </c>
      <c r="DO12" s="81">
        <f>Unit_Characteristic!DJ13</f>
        <v>0</v>
      </c>
      <c r="DP12" s="81">
        <f>Unit_Characteristic!DK13</f>
        <v>0</v>
      </c>
      <c r="DQ12" s="81">
        <f>Unit_Characteristic!DL13</f>
        <v>0</v>
      </c>
      <c r="DR12" s="81">
        <f>Unit_Characteristic!DM13</f>
        <v>0</v>
      </c>
      <c r="DS12" s="81">
        <f>Unit_Characteristic!DN13</f>
        <v>0</v>
      </c>
      <c r="DT12" s="81">
        <f>Unit_Characteristic!DO13</f>
        <v>0</v>
      </c>
      <c r="DU12" s="81">
        <f>Unit_Characteristic!DP13</f>
        <v>0</v>
      </c>
      <c r="DV12" s="81">
        <f>Unit_Characteristic!DQ13</f>
        <v>0</v>
      </c>
      <c r="DW12" s="81">
        <f>Unit_Characteristic!DR13</f>
        <v>0</v>
      </c>
      <c r="DX12" s="81">
        <f>Unit_Characteristic!DS13</f>
        <v>0</v>
      </c>
      <c r="DY12" s="81">
        <f>Unit_Characteristic!DT13</f>
        <v>0</v>
      </c>
      <c r="DZ12" s="81">
        <f>Unit_Characteristic!DU13</f>
        <v>0</v>
      </c>
      <c r="EA12" s="81">
        <f>Unit_Characteristic!DV13</f>
        <v>0</v>
      </c>
      <c r="EB12" s="81">
        <f>Unit_Characteristic!DW13</f>
        <v>0</v>
      </c>
      <c r="EC12" s="81">
        <f>Unit_Characteristic!DX13</f>
        <v>0</v>
      </c>
      <c r="ED12" s="81">
        <f>Unit_Characteristic!DY13</f>
        <v>0</v>
      </c>
      <c r="EE12" s="81">
        <f>Unit_Characteristic!DZ13</f>
        <v>0</v>
      </c>
      <c r="EF12" s="81">
        <f>Unit_Characteristic!EA13</f>
        <v>0</v>
      </c>
      <c r="EG12" s="81">
        <f>Unit_Characteristic!EB13</f>
        <v>0</v>
      </c>
      <c r="EH12" s="81">
        <f>Unit_Characteristic!EC13</f>
        <v>0</v>
      </c>
      <c r="EI12" s="81">
        <f>Unit_Characteristic!ED13</f>
        <v>0</v>
      </c>
      <c r="EJ12" s="81">
        <f>Unit_Characteristic!EE13</f>
        <v>0</v>
      </c>
      <c r="EK12" s="81">
        <f>Unit_Characteristic!EF13</f>
        <v>0</v>
      </c>
      <c r="EL12" s="81">
        <f>Unit_Characteristic!EG13</f>
        <v>0</v>
      </c>
      <c r="EM12" s="81">
        <f>Unit_Characteristic!EH13</f>
        <v>0</v>
      </c>
      <c r="EN12" s="81">
        <f>Unit_Characteristic!EI13</f>
        <v>0</v>
      </c>
      <c r="EO12" s="81">
        <f>Unit_Characteristic!EJ13</f>
        <v>0</v>
      </c>
      <c r="EP12" s="81">
        <f>Unit_Characteristic!EK13</f>
        <v>0</v>
      </c>
    </row>
    <row r="13" spans="1:147" x14ac:dyDescent="0.2">
      <c r="B13" s="9" t="str">
        <f>Unit_Characteristic!B14</f>
        <v xml:space="preserve">Move-Out Charges </v>
      </c>
      <c r="AA13" s="81">
        <f>Unit_Characteristic!V14</f>
        <v>0</v>
      </c>
      <c r="AB13" s="81">
        <f>Unit_Characteristic!W14</f>
        <v>0</v>
      </c>
      <c r="AC13" s="81">
        <f>Unit_Characteristic!X14</f>
        <v>0</v>
      </c>
      <c r="AD13" s="81">
        <f>Unit_Characteristic!Y14</f>
        <v>0</v>
      </c>
      <c r="AE13" s="81">
        <f>Unit_Characteristic!Z14</f>
        <v>0</v>
      </c>
      <c r="AF13" s="81">
        <f>Unit_Characteristic!AA14</f>
        <v>0</v>
      </c>
      <c r="AG13" s="81">
        <f>Unit_Characteristic!AB14</f>
        <v>0</v>
      </c>
      <c r="AH13" s="81">
        <f>Unit_Characteristic!AC14</f>
        <v>0</v>
      </c>
      <c r="AI13" s="81">
        <f>Unit_Characteristic!AD14</f>
        <v>0</v>
      </c>
      <c r="AJ13" s="81">
        <f>Unit_Characteristic!AE14</f>
        <v>0</v>
      </c>
      <c r="AK13" s="81">
        <f>Unit_Characteristic!AF14</f>
        <v>0</v>
      </c>
      <c r="AL13" s="81">
        <f>Unit_Characteristic!AG14</f>
        <v>0</v>
      </c>
      <c r="AM13" s="81">
        <f>Unit_Characteristic!AH14</f>
        <v>0</v>
      </c>
      <c r="AN13" s="81">
        <f>Unit_Characteristic!AI14</f>
        <v>0</v>
      </c>
      <c r="AO13" s="81">
        <f>Unit_Characteristic!AJ14</f>
        <v>0</v>
      </c>
      <c r="AP13" s="81">
        <f>Unit_Characteristic!AK14</f>
        <v>0</v>
      </c>
      <c r="AQ13" s="81">
        <f>Unit_Characteristic!AL14</f>
        <v>0</v>
      </c>
      <c r="AR13" s="81">
        <f>Unit_Characteristic!AM14</f>
        <v>0</v>
      </c>
      <c r="AS13" s="81">
        <f>Unit_Characteristic!AN14</f>
        <v>0</v>
      </c>
      <c r="AT13" s="81">
        <f>Unit_Characteristic!AO14</f>
        <v>0</v>
      </c>
      <c r="AU13" s="81">
        <f>Unit_Characteristic!AP14</f>
        <v>0</v>
      </c>
      <c r="AV13" s="81">
        <f>Unit_Characteristic!AQ14</f>
        <v>0</v>
      </c>
      <c r="AW13" s="81">
        <f>Unit_Characteristic!AR14</f>
        <v>0</v>
      </c>
      <c r="AX13" s="81">
        <f>Unit_Characteristic!AS14</f>
        <v>0</v>
      </c>
      <c r="AY13" s="81">
        <f>Unit_Characteristic!AT14</f>
        <v>0</v>
      </c>
      <c r="AZ13" s="81">
        <f>Unit_Characteristic!AU14</f>
        <v>0</v>
      </c>
      <c r="BA13" s="81">
        <f>Unit_Characteristic!AV14</f>
        <v>0</v>
      </c>
      <c r="BB13" s="81">
        <f>Unit_Characteristic!AW14</f>
        <v>0</v>
      </c>
      <c r="BC13" s="81">
        <f>Unit_Characteristic!AX14</f>
        <v>0</v>
      </c>
      <c r="BD13" s="81">
        <f>Unit_Characteristic!AY14</f>
        <v>0</v>
      </c>
      <c r="BE13" s="81">
        <f>Unit_Characteristic!AZ14</f>
        <v>0</v>
      </c>
      <c r="BF13" s="81">
        <f>Unit_Characteristic!BA14</f>
        <v>0</v>
      </c>
      <c r="BG13" s="81">
        <f>Unit_Characteristic!BB14</f>
        <v>0</v>
      </c>
      <c r="BH13" s="81">
        <f>Unit_Characteristic!BC14</f>
        <v>0</v>
      </c>
      <c r="BI13" s="81">
        <f>Unit_Characteristic!BD14</f>
        <v>0</v>
      </c>
      <c r="BJ13" s="81">
        <f>Unit_Characteristic!BE14</f>
        <v>0</v>
      </c>
      <c r="BK13" s="81">
        <f>Unit_Characteristic!BF14</f>
        <v>0</v>
      </c>
      <c r="BL13" s="81">
        <f>Unit_Characteristic!BG14</f>
        <v>0</v>
      </c>
      <c r="BM13" s="81">
        <f>Unit_Characteristic!BH14</f>
        <v>0</v>
      </c>
      <c r="BN13" s="81">
        <f>Unit_Characteristic!BI14</f>
        <v>0</v>
      </c>
      <c r="BO13" s="81">
        <f>Unit_Characteristic!BJ14</f>
        <v>0</v>
      </c>
      <c r="BP13" s="81">
        <f>Unit_Characteristic!BK14</f>
        <v>0</v>
      </c>
      <c r="BQ13" s="81">
        <f>Unit_Characteristic!BL14</f>
        <v>0</v>
      </c>
      <c r="BR13" s="81">
        <f>Unit_Characteristic!BM14</f>
        <v>0</v>
      </c>
      <c r="BS13" s="81">
        <f>Unit_Characteristic!BN14</f>
        <v>0</v>
      </c>
      <c r="BT13" s="81">
        <f>Unit_Characteristic!BO14</f>
        <v>0</v>
      </c>
      <c r="BU13" s="81">
        <f>Unit_Characteristic!BP14</f>
        <v>0</v>
      </c>
      <c r="BV13" s="81">
        <f>Unit_Characteristic!BQ14</f>
        <v>0</v>
      </c>
      <c r="BW13" s="81">
        <f>Unit_Characteristic!BR14</f>
        <v>0</v>
      </c>
      <c r="BX13" s="81">
        <f>Unit_Characteristic!BS14</f>
        <v>0</v>
      </c>
      <c r="BY13" s="81">
        <f>Unit_Characteristic!BT14</f>
        <v>0</v>
      </c>
      <c r="BZ13" s="81">
        <f>Unit_Characteristic!BU14</f>
        <v>0</v>
      </c>
      <c r="CA13" s="81">
        <f>Unit_Characteristic!BV14</f>
        <v>0</v>
      </c>
      <c r="CB13" s="81">
        <f>Unit_Characteristic!BW14</f>
        <v>0</v>
      </c>
      <c r="CC13" s="81">
        <f>Unit_Characteristic!BX14</f>
        <v>0</v>
      </c>
      <c r="CD13" s="81">
        <f>Unit_Characteristic!BY14</f>
        <v>0</v>
      </c>
      <c r="CE13" s="81">
        <f>Unit_Characteristic!BZ14</f>
        <v>0</v>
      </c>
      <c r="CF13" s="81">
        <f>Unit_Characteristic!CA14</f>
        <v>0</v>
      </c>
      <c r="CG13" s="81">
        <f>Unit_Characteristic!CB14</f>
        <v>0</v>
      </c>
      <c r="CH13" s="81">
        <f>Unit_Characteristic!CC14</f>
        <v>0</v>
      </c>
      <c r="CI13" s="81">
        <f>Unit_Characteristic!CD14</f>
        <v>0</v>
      </c>
      <c r="CJ13" s="81">
        <f>Unit_Characteristic!CE14</f>
        <v>0</v>
      </c>
      <c r="CK13" s="81">
        <f>Unit_Characteristic!CF14</f>
        <v>0</v>
      </c>
      <c r="CL13" s="81">
        <f>Unit_Characteristic!CG14</f>
        <v>0</v>
      </c>
      <c r="CM13" s="81">
        <f>Unit_Characteristic!CH14</f>
        <v>0</v>
      </c>
      <c r="CN13" s="81">
        <f>Unit_Characteristic!CI14</f>
        <v>0</v>
      </c>
      <c r="CO13" s="81">
        <f>Unit_Characteristic!CJ14</f>
        <v>0</v>
      </c>
      <c r="CP13" s="81">
        <f>Unit_Characteristic!CK14</f>
        <v>0</v>
      </c>
      <c r="CQ13" s="81">
        <f>Unit_Characteristic!CL14</f>
        <v>0</v>
      </c>
      <c r="CR13" s="81">
        <f>Unit_Characteristic!CM14</f>
        <v>0</v>
      </c>
      <c r="CS13" s="81">
        <f>Unit_Characteristic!CN14</f>
        <v>0</v>
      </c>
      <c r="CT13" s="81">
        <f>Unit_Characteristic!CO14</f>
        <v>0</v>
      </c>
      <c r="CU13" s="81">
        <f>Unit_Characteristic!CP14</f>
        <v>0</v>
      </c>
      <c r="CV13" s="81">
        <f>Unit_Characteristic!CQ14</f>
        <v>0</v>
      </c>
      <c r="CW13" s="81">
        <f>Unit_Characteristic!CR14</f>
        <v>0</v>
      </c>
      <c r="CX13" s="81">
        <f>Unit_Characteristic!CS14</f>
        <v>0</v>
      </c>
      <c r="CY13" s="81">
        <f>Unit_Characteristic!CT14</f>
        <v>0</v>
      </c>
      <c r="CZ13" s="81">
        <f>Unit_Characteristic!CU14</f>
        <v>0</v>
      </c>
      <c r="DA13" s="81">
        <f>Unit_Characteristic!CV14</f>
        <v>0</v>
      </c>
      <c r="DB13" s="81">
        <f>Unit_Characteristic!CW14</f>
        <v>0</v>
      </c>
      <c r="DC13" s="81">
        <f>Unit_Characteristic!CX14</f>
        <v>0</v>
      </c>
      <c r="DD13" s="81">
        <f>Unit_Characteristic!CY14</f>
        <v>0</v>
      </c>
      <c r="DE13" s="81">
        <f>Unit_Characteristic!CZ14</f>
        <v>0</v>
      </c>
      <c r="DF13" s="81">
        <f>Unit_Characteristic!DA14</f>
        <v>0</v>
      </c>
      <c r="DG13" s="81">
        <f>Unit_Characteristic!DB14</f>
        <v>0</v>
      </c>
      <c r="DH13" s="81">
        <f>Unit_Characteristic!DC14</f>
        <v>0</v>
      </c>
      <c r="DI13" s="81">
        <f>Unit_Characteristic!DD14</f>
        <v>0</v>
      </c>
      <c r="DJ13" s="81">
        <f>Unit_Characteristic!DE14</f>
        <v>0</v>
      </c>
      <c r="DK13" s="81">
        <f>Unit_Characteristic!DF14</f>
        <v>0</v>
      </c>
      <c r="DL13" s="81">
        <f>Unit_Characteristic!DG14</f>
        <v>0</v>
      </c>
      <c r="DM13" s="81">
        <f>Unit_Characteristic!DH14</f>
        <v>0</v>
      </c>
      <c r="DN13" s="81">
        <f>Unit_Characteristic!DI14</f>
        <v>0</v>
      </c>
      <c r="DO13" s="81">
        <f>Unit_Characteristic!DJ14</f>
        <v>0</v>
      </c>
      <c r="DP13" s="81">
        <f>Unit_Characteristic!DK14</f>
        <v>0</v>
      </c>
      <c r="DQ13" s="81">
        <f>Unit_Characteristic!DL14</f>
        <v>0</v>
      </c>
      <c r="DR13" s="81">
        <f>Unit_Characteristic!DM14</f>
        <v>0</v>
      </c>
      <c r="DS13" s="81">
        <f>Unit_Characteristic!DN14</f>
        <v>0</v>
      </c>
      <c r="DT13" s="81">
        <f>Unit_Characteristic!DO14</f>
        <v>0</v>
      </c>
      <c r="DU13" s="81">
        <f>Unit_Characteristic!DP14</f>
        <v>0</v>
      </c>
      <c r="DV13" s="81">
        <f>Unit_Characteristic!DQ14</f>
        <v>0</v>
      </c>
      <c r="DW13" s="81">
        <f>Unit_Characteristic!DR14</f>
        <v>0</v>
      </c>
      <c r="DX13" s="81">
        <f>Unit_Characteristic!DS14</f>
        <v>0</v>
      </c>
      <c r="DY13" s="81">
        <f>Unit_Characteristic!DT14</f>
        <v>0</v>
      </c>
      <c r="DZ13" s="81">
        <f>Unit_Characteristic!DU14</f>
        <v>0</v>
      </c>
      <c r="EA13" s="81">
        <f>Unit_Characteristic!DV14</f>
        <v>0</v>
      </c>
      <c r="EB13" s="81">
        <f>Unit_Characteristic!DW14</f>
        <v>0</v>
      </c>
      <c r="EC13" s="81">
        <f>Unit_Characteristic!DX14</f>
        <v>0</v>
      </c>
      <c r="ED13" s="81">
        <f>Unit_Characteristic!DY14</f>
        <v>0</v>
      </c>
      <c r="EE13" s="81">
        <f>Unit_Characteristic!DZ14</f>
        <v>0</v>
      </c>
      <c r="EF13" s="81">
        <f>Unit_Characteristic!EA14</f>
        <v>0</v>
      </c>
      <c r="EG13" s="81">
        <f>Unit_Characteristic!EB14</f>
        <v>0</v>
      </c>
      <c r="EH13" s="81">
        <f>Unit_Characteristic!EC14</f>
        <v>0</v>
      </c>
      <c r="EI13" s="81">
        <f>Unit_Characteristic!ED14</f>
        <v>0</v>
      </c>
      <c r="EJ13" s="81">
        <f>Unit_Characteristic!EE14</f>
        <v>0</v>
      </c>
      <c r="EK13" s="81">
        <f>Unit_Characteristic!EF14</f>
        <v>0</v>
      </c>
      <c r="EL13" s="81">
        <f>Unit_Characteristic!EG14</f>
        <v>0</v>
      </c>
      <c r="EM13" s="81">
        <f>Unit_Characteristic!EH14</f>
        <v>0</v>
      </c>
      <c r="EN13" s="81">
        <f>Unit_Characteristic!EI14</f>
        <v>0</v>
      </c>
      <c r="EO13" s="81">
        <f>Unit_Characteristic!EJ14</f>
        <v>0</v>
      </c>
      <c r="EP13" s="81">
        <f>Unit_Characteristic!EK14</f>
        <v>0</v>
      </c>
    </row>
    <row r="14" spans="1:147" x14ac:dyDescent="0.2">
      <c r="B14" s="9" t="str">
        <f>Unit_Characteristic!B15</f>
        <v xml:space="preserve">Misc. Income </v>
      </c>
      <c r="AA14" s="81">
        <f>Unit_Characteristic!V15</f>
        <v>0</v>
      </c>
      <c r="AB14" s="81">
        <f>Unit_Characteristic!W15</f>
        <v>0</v>
      </c>
      <c r="AC14" s="81">
        <f>Unit_Characteristic!X15</f>
        <v>0</v>
      </c>
      <c r="AD14" s="81">
        <f>Unit_Characteristic!Y15</f>
        <v>0</v>
      </c>
      <c r="AE14" s="81">
        <f>Unit_Characteristic!Z15</f>
        <v>0</v>
      </c>
      <c r="AF14" s="81">
        <f>Unit_Characteristic!AA15</f>
        <v>0</v>
      </c>
      <c r="AG14" s="81">
        <f>Unit_Characteristic!AB15</f>
        <v>0</v>
      </c>
      <c r="AH14" s="81">
        <f>Unit_Characteristic!AC15</f>
        <v>0</v>
      </c>
      <c r="AI14" s="81">
        <f>Unit_Characteristic!AD15</f>
        <v>0</v>
      </c>
      <c r="AJ14" s="81">
        <f>Unit_Characteristic!AE15</f>
        <v>0</v>
      </c>
      <c r="AK14" s="81">
        <f>Unit_Characteristic!AF15</f>
        <v>0</v>
      </c>
      <c r="AL14" s="81">
        <f>Unit_Characteristic!AG15</f>
        <v>0</v>
      </c>
      <c r="AM14" s="81">
        <f>Unit_Characteristic!AH15</f>
        <v>0</v>
      </c>
      <c r="AN14" s="81">
        <f>Unit_Characteristic!AI15</f>
        <v>0</v>
      </c>
      <c r="AO14" s="81">
        <f>Unit_Characteristic!AJ15</f>
        <v>0</v>
      </c>
      <c r="AP14" s="81">
        <f>Unit_Characteristic!AK15</f>
        <v>0</v>
      </c>
      <c r="AQ14" s="81">
        <f>Unit_Characteristic!AL15</f>
        <v>0</v>
      </c>
      <c r="AR14" s="81">
        <f>Unit_Characteristic!AM15</f>
        <v>0</v>
      </c>
      <c r="AS14" s="81">
        <f>Unit_Characteristic!AN15</f>
        <v>0</v>
      </c>
      <c r="AT14" s="81">
        <f>Unit_Characteristic!AO15</f>
        <v>0</v>
      </c>
      <c r="AU14" s="81">
        <f>Unit_Characteristic!AP15</f>
        <v>0</v>
      </c>
      <c r="AV14" s="81">
        <f>Unit_Characteristic!AQ15</f>
        <v>0</v>
      </c>
      <c r="AW14" s="81">
        <f>Unit_Characteristic!AR15</f>
        <v>0</v>
      </c>
      <c r="AX14" s="81">
        <f>Unit_Characteristic!AS15</f>
        <v>0</v>
      </c>
      <c r="AY14" s="81">
        <f>Unit_Characteristic!AT15</f>
        <v>0</v>
      </c>
      <c r="AZ14" s="81">
        <f>Unit_Characteristic!AU15</f>
        <v>0</v>
      </c>
      <c r="BA14" s="81">
        <f>Unit_Characteristic!AV15</f>
        <v>0</v>
      </c>
      <c r="BB14" s="81">
        <f>Unit_Characteristic!AW15</f>
        <v>0</v>
      </c>
      <c r="BC14" s="81">
        <f>Unit_Characteristic!AX15</f>
        <v>0</v>
      </c>
      <c r="BD14" s="81">
        <f>Unit_Characteristic!AY15</f>
        <v>0</v>
      </c>
      <c r="BE14" s="81">
        <f>Unit_Characteristic!AZ15</f>
        <v>0</v>
      </c>
      <c r="BF14" s="81">
        <f>Unit_Characteristic!BA15</f>
        <v>0</v>
      </c>
      <c r="BG14" s="81">
        <f>Unit_Characteristic!BB15</f>
        <v>0</v>
      </c>
      <c r="BH14" s="81">
        <f>Unit_Characteristic!BC15</f>
        <v>0</v>
      </c>
      <c r="BI14" s="81">
        <f>Unit_Characteristic!BD15</f>
        <v>0</v>
      </c>
      <c r="BJ14" s="81">
        <f>Unit_Characteristic!BE15</f>
        <v>0</v>
      </c>
      <c r="BK14" s="81">
        <f>Unit_Characteristic!BF15</f>
        <v>0</v>
      </c>
      <c r="BL14" s="81">
        <f>Unit_Characteristic!BG15</f>
        <v>0</v>
      </c>
      <c r="BM14" s="81">
        <f>Unit_Characteristic!BH15</f>
        <v>0</v>
      </c>
      <c r="BN14" s="81">
        <f>Unit_Characteristic!BI15</f>
        <v>0</v>
      </c>
      <c r="BO14" s="81">
        <f>Unit_Characteristic!BJ15</f>
        <v>0</v>
      </c>
      <c r="BP14" s="81">
        <f>Unit_Characteristic!BK15</f>
        <v>0</v>
      </c>
      <c r="BQ14" s="81">
        <f>Unit_Characteristic!BL15</f>
        <v>0</v>
      </c>
      <c r="BR14" s="81">
        <f>Unit_Characteristic!BM15</f>
        <v>0</v>
      </c>
      <c r="BS14" s="81">
        <f>Unit_Characteristic!BN15</f>
        <v>0</v>
      </c>
      <c r="BT14" s="81">
        <f>Unit_Characteristic!BO15</f>
        <v>0</v>
      </c>
      <c r="BU14" s="81">
        <f>Unit_Characteristic!BP15</f>
        <v>0</v>
      </c>
      <c r="BV14" s="81">
        <f>Unit_Characteristic!BQ15</f>
        <v>0</v>
      </c>
      <c r="BW14" s="81">
        <f>Unit_Characteristic!BR15</f>
        <v>0</v>
      </c>
      <c r="BX14" s="81">
        <f>Unit_Characteristic!BS15</f>
        <v>0</v>
      </c>
      <c r="BY14" s="81">
        <f>Unit_Characteristic!BT15</f>
        <v>0</v>
      </c>
      <c r="BZ14" s="81">
        <f>Unit_Characteristic!BU15</f>
        <v>0</v>
      </c>
      <c r="CA14" s="81">
        <f>Unit_Characteristic!BV15</f>
        <v>0</v>
      </c>
      <c r="CB14" s="81">
        <f>Unit_Characteristic!BW15</f>
        <v>0</v>
      </c>
      <c r="CC14" s="81">
        <f>Unit_Characteristic!BX15</f>
        <v>0</v>
      </c>
      <c r="CD14" s="81">
        <f>Unit_Characteristic!BY15</f>
        <v>0</v>
      </c>
      <c r="CE14" s="81">
        <f>Unit_Characteristic!BZ15</f>
        <v>0</v>
      </c>
      <c r="CF14" s="81">
        <f>Unit_Characteristic!CA15</f>
        <v>0</v>
      </c>
      <c r="CG14" s="81">
        <f>Unit_Characteristic!CB15</f>
        <v>0</v>
      </c>
      <c r="CH14" s="81">
        <f>Unit_Characteristic!CC15</f>
        <v>0</v>
      </c>
      <c r="CI14" s="81">
        <f>Unit_Characteristic!CD15</f>
        <v>0</v>
      </c>
      <c r="CJ14" s="81">
        <f>Unit_Characteristic!CE15</f>
        <v>0</v>
      </c>
      <c r="CK14" s="81">
        <f>Unit_Characteristic!CF15</f>
        <v>0</v>
      </c>
      <c r="CL14" s="81">
        <f>Unit_Characteristic!CG15</f>
        <v>0</v>
      </c>
      <c r="CM14" s="81">
        <f>Unit_Characteristic!CH15</f>
        <v>0</v>
      </c>
      <c r="CN14" s="81">
        <f>Unit_Characteristic!CI15</f>
        <v>0</v>
      </c>
      <c r="CO14" s="81">
        <f>Unit_Characteristic!CJ15</f>
        <v>0</v>
      </c>
      <c r="CP14" s="81">
        <f>Unit_Characteristic!CK15</f>
        <v>0</v>
      </c>
      <c r="CQ14" s="81">
        <f>Unit_Characteristic!CL15</f>
        <v>0</v>
      </c>
      <c r="CR14" s="81">
        <f>Unit_Characteristic!CM15</f>
        <v>0</v>
      </c>
      <c r="CS14" s="81">
        <f>Unit_Characteristic!CN15</f>
        <v>0</v>
      </c>
      <c r="CT14" s="81">
        <f>Unit_Characteristic!CO15</f>
        <v>0</v>
      </c>
      <c r="CU14" s="81">
        <f>Unit_Characteristic!CP15</f>
        <v>0</v>
      </c>
      <c r="CV14" s="81">
        <f>Unit_Characteristic!CQ15</f>
        <v>0</v>
      </c>
      <c r="CW14" s="81">
        <f>Unit_Characteristic!CR15</f>
        <v>0</v>
      </c>
      <c r="CX14" s="81">
        <f>Unit_Characteristic!CS15</f>
        <v>0</v>
      </c>
      <c r="CY14" s="81">
        <f>Unit_Characteristic!CT15</f>
        <v>0</v>
      </c>
      <c r="CZ14" s="81">
        <f>Unit_Characteristic!CU15</f>
        <v>0</v>
      </c>
      <c r="DA14" s="81">
        <f>Unit_Characteristic!CV15</f>
        <v>0</v>
      </c>
      <c r="DB14" s="81">
        <f>Unit_Characteristic!CW15</f>
        <v>0</v>
      </c>
      <c r="DC14" s="81">
        <f>Unit_Characteristic!CX15</f>
        <v>0</v>
      </c>
      <c r="DD14" s="81">
        <f>Unit_Characteristic!CY15</f>
        <v>0</v>
      </c>
      <c r="DE14" s="81">
        <f>Unit_Characteristic!CZ15</f>
        <v>0</v>
      </c>
      <c r="DF14" s="81">
        <f>Unit_Characteristic!DA15</f>
        <v>0</v>
      </c>
      <c r="DG14" s="81">
        <f>Unit_Characteristic!DB15</f>
        <v>0</v>
      </c>
      <c r="DH14" s="81">
        <f>Unit_Characteristic!DC15</f>
        <v>0</v>
      </c>
      <c r="DI14" s="81">
        <f>Unit_Characteristic!DD15</f>
        <v>0</v>
      </c>
      <c r="DJ14" s="81">
        <f>Unit_Characteristic!DE15</f>
        <v>0</v>
      </c>
      <c r="DK14" s="81">
        <f>Unit_Characteristic!DF15</f>
        <v>0</v>
      </c>
      <c r="DL14" s="81">
        <f>Unit_Characteristic!DG15</f>
        <v>0</v>
      </c>
      <c r="DM14" s="81">
        <f>Unit_Characteristic!DH15</f>
        <v>0</v>
      </c>
      <c r="DN14" s="81">
        <f>Unit_Characteristic!DI15</f>
        <v>0</v>
      </c>
      <c r="DO14" s="81">
        <f>Unit_Characteristic!DJ15</f>
        <v>0</v>
      </c>
      <c r="DP14" s="81">
        <f>Unit_Characteristic!DK15</f>
        <v>0</v>
      </c>
      <c r="DQ14" s="81">
        <f>Unit_Characteristic!DL15</f>
        <v>0</v>
      </c>
      <c r="DR14" s="81">
        <f>Unit_Characteristic!DM15</f>
        <v>0</v>
      </c>
      <c r="DS14" s="81">
        <f>Unit_Characteristic!DN15</f>
        <v>0</v>
      </c>
      <c r="DT14" s="81">
        <f>Unit_Characteristic!DO15</f>
        <v>0</v>
      </c>
      <c r="DU14" s="81">
        <f>Unit_Characteristic!DP15</f>
        <v>0</v>
      </c>
      <c r="DV14" s="81">
        <f>Unit_Characteristic!DQ15</f>
        <v>0</v>
      </c>
      <c r="DW14" s="81">
        <f>Unit_Characteristic!DR15</f>
        <v>0</v>
      </c>
      <c r="DX14" s="81">
        <f>Unit_Characteristic!DS15</f>
        <v>0</v>
      </c>
      <c r="DY14" s="81">
        <f>Unit_Characteristic!DT15</f>
        <v>0</v>
      </c>
      <c r="DZ14" s="81">
        <f>Unit_Characteristic!DU15</f>
        <v>0</v>
      </c>
      <c r="EA14" s="81">
        <f>Unit_Characteristic!DV15</f>
        <v>0</v>
      </c>
      <c r="EB14" s="81">
        <f>Unit_Characteristic!DW15</f>
        <v>0</v>
      </c>
      <c r="EC14" s="81">
        <f>Unit_Characteristic!DX15</f>
        <v>0</v>
      </c>
      <c r="ED14" s="81">
        <f>Unit_Characteristic!DY15</f>
        <v>0</v>
      </c>
      <c r="EE14" s="81">
        <f>Unit_Characteristic!DZ15</f>
        <v>0</v>
      </c>
      <c r="EF14" s="81">
        <f>Unit_Characteristic!EA15</f>
        <v>0</v>
      </c>
      <c r="EG14" s="81">
        <f>Unit_Characteristic!EB15</f>
        <v>0</v>
      </c>
      <c r="EH14" s="81">
        <f>Unit_Characteristic!EC15</f>
        <v>0</v>
      </c>
      <c r="EI14" s="81">
        <f>Unit_Characteristic!ED15</f>
        <v>0</v>
      </c>
      <c r="EJ14" s="81">
        <f>Unit_Characteristic!EE15</f>
        <v>0</v>
      </c>
      <c r="EK14" s="81">
        <f>Unit_Characteristic!EF15</f>
        <v>0</v>
      </c>
      <c r="EL14" s="81">
        <f>Unit_Characteristic!EG15</f>
        <v>0</v>
      </c>
      <c r="EM14" s="81">
        <f>Unit_Characteristic!EH15</f>
        <v>0</v>
      </c>
      <c r="EN14" s="81">
        <f>Unit_Characteristic!EI15</f>
        <v>0</v>
      </c>
      <c r="EO14" s="81">
        <f>Unit_Characteristic!EJ15</f>
        <v>0</v>
      </c>
      <c r="EP14" s="81">
        <f>Unit_Characteristic!EK15</f>
        <v>0</v>
      </c>
    </row>
    <row r="15" spans="1:147" s="92" customFormat="1" ht="15" x14ac:dyDescent="0.2">
      <c r="D15" s="92" t="s">
        <v>113</v>
      </c>
      <c r="Z15" s="108"/>
      <c r="AA15" s="93">
        <f t="shared" ref="AA15:BF15" si="4">SUBTOTAL(9,AA4:AA14)</f>
        <v>25874.324000000004</v>
      </c>
      <c r="AB15" s="93">
        <f t="shared" si="4"/>
        <v>25874.324000000004</v>
      </c>
      <c r="AC15" s="93">
        <f t="shared" si="4"/>
        <v>25874.324000000004</v>
      </c>
      <c r="AD15" s="93">
        <f t="shared" si="4"/>
        <v>25874.324000000004</v>
      </c>
      <c r="AE15" s="93">
        <f t="shared" si="4"/>
        <v>25874.324000000004</v>
      </c>
      <c r="AF15" s="93">
        <f t="shared" si="4"/>
        <v>25874.324000000004</v>
      </c>
      <c r="AG15" s="93">
        <f t="shared" si="4"/>
        <v>25874.324000000004</v>
      </c>
      <c r="AH15" s="93">
        <f t="shared" si="4"/>
        <v>25874.324000000004</v>
      </c>
      <c r="AI15" s="93">
        <f t="shared" si="4"/>
        <v>25874.324000000004</v>
      </c>
      <c r="AJ15" s="93">
        <f t="shared" si="4"/>
        <v>25874.324000000004</v>
      </c>
      <c r="AK15" s="93">
        <f t="shared" si="4"/>
        <v>25874.324000000004</v>
      </c>
      <c r="AL15" s="93">
        <f t="shared" si="4"/>
        <v>25874.324000000004</v>
      </c>
      <c r="AM15" s="93">
        <f t="shared" si="4"/>
        <v>26650.553720000004</v>
      </c>
      <c r="AN15" s="93">
        <f t="shared" si="4"/>
        <v>26650.553720000004</v>
      </c>
      <c r="AO15" s="93">
        <f t="shared" si="4"/>
        <v>26650.553720000004</v>
      </c>
      <c r="AP15" s="93">
        <f t="shared" si="4"/>
        <v>26650.553720000004</v>
      </c>
      <c r="AQ15" s="93">
        <f t="shared" si="4"/>
        <v>26650.553720000004</v>
      </c>
      <c r="AR15" s="93">
        <f t="shared" si="4"/>
        <v>26650.553720000004</v>
      </c>
      <c r="AS15" s="93">
        <f t="shared" si="4"/>
        <v>26650.553720000004</v>
      </c>
      <c r="AT15" s="93">
        <f t="shared" si="4"/>
        <v>26650.553720000004</v>
      </c>
      <c r="AU15" s="93">
        <f t="shared" si="4"/>
        <v>26650.553720000004</v>
      </c>
      <c r="AV15" s="93">
        <f t="shared" si="4"/>
        <v>26650.553720000004</v>
      </c>
      <c r="AW15" s="93">
        <f t="shared" si="4"/>
        <v>26650.553720000004</v>
      </c>
      <c r="AX15" s="93">
        <f t="shared" si="4"/>
        <v>26650.553720000004</v>
      </c>
      <c r="AY15" s="93">
        <f t="shared" si="4"/>
        <v>27450.070331600004</v>
      </c>
      <c r="AZ15" s="93">
        <f t="shared" si="4"/>
        <v>27450.070331600004</v>
      </c>
      <c r="BA15" s="93">
        <f t="shared" si="4"/>
        <v>27450.070331600004</v>
      </c>
      <c r="BB15" s="93">
        <f t="shared" si="4"/>
        <v>27450.070331600004</v>
      </c>
      <c r="BC15" s="93">
        <f t="shared" si="4"/>
        <v>27450.070331600004</v>
      </c>
      <c r="BD15" s="93">
        <f t="shared" si="4"/>
        <v>27450.070331600004</v>
      </c>
      <c r="BE15" s="93">
        <f t="shared" si="4"/>
        <v>27450.070331600004</v>
      </c>
      <c r="BF15" s="93">
        <f t="shared" si="4"/>
        <v>27450.070331600004</v>
      </c>
      <c r="BG15" s="93">
        <f t="shared" ref="BG15:CL15" si="5">SUBTOTAL(9,BG4:BG14)</f>
        <v>27450.070331600004</v>
      </c>
      <c r="BH15" s="93">
        <f t="shared" si="5"/>
        <v>27450.070331600004</v>
      </c>
      <c r="BI15" s="93">
        <f t="shared" si="5"/>
        <v>27450.070331600004</v>
      </c>
      <c r="BJ15" s="93">
        <f t="shared" si="5"/>
        <v>27450.070331600004</v>
      </c>
      <c r="BK15" s="93">
        <f t="shared" si="5"/>
        <v>28273.572441547989</v>
      </c>
      <c r="BL15" s="93">
        <f t="shared" si="5"/>
        <v>28273.572441547989</v>
      </c>
      <c r="BM15" s="93">
        <f t="shared" si="5"/>
        <v>28273.572441547989</v>
      </c>
      <c r="BN15" s="93">
        <f t="shared" si="5"/>
        <v>28273.572441547989</v>
      </c>
      <c r="BO15" s="93">
        <f t="shared" si="5"/>
        <v>28273.572441547989</v>
      </c>
      <c r="BP15" s="93">
        <f t="shared" si="5"/>
        <v>28273.572441547989</v>
      </c>
      <c r="BQ15" s="93">
        <f t="shared" si="5"/>
        <v>28273.572441547989</v>
      </c>
      <c r="BR15" s="93">
        <f t="shared" si="5"/>
        <v>28273.572441547989</v>
      </c>
      <c r="BS15" s="93">
        <f t="shared" si="5"/>
        <v>28273.572441547989</v>
      </c>
      <c r="BT15" s="93">
        <f t="shared" si="5"/>
        <v>28273.572441547989</v>
      </c>
      <c r="BU15" s="93">
        <f t="shared" si="5"/>
        <v>28273.572441547989</v>
      </c>
      <c r="BV15" s="93">
        <f t="shared" si="5"/>
        <v>28273.572441547989</v>
      </c>
      <c r="BW15" s="93">
        <f t="shared" si="5"/>
        <v>29121.779614794439</v>
      </c>
      <c r="BX15" s="93">
        <f t="shared" si="5"/>
        <v>29121.779614794439</v>
      </c>
      <c r="BY15" s="93">
        <f t="shared" si="5"/>
        <v>29121.779614794439</v>
      </c>
      <c r="BZ15" s="93">
        <f t="shared" si="5"/>
        <v>29121.779614794439</v>
      </c>
      <c r="CA15" s="93">
        <f t="shared" si="5"/>
        <v>29121.779614794439</v>
      </c>
      <c r="CB15" s="93">
        <f t="shared" si="5"/>
        <v>29121.779614794439</v>
      </c>
      <c r="CC15" s="93">
        <f t="shared" si="5"/>
        <v>29121.779614794439</v>
      </c>
      <c r="CD15" s="93">
        <f t="shared" si="5"/>
        <v>29121.779614794439</v>
      </c>
      <c r="CE15" s="93">
        <f t="shared" si="5"/>
        <v>29121.779614794439</v>
      </c>
      <c r="CF15" s="93">
        <f t="shared" si="5"/>
        <v>29121.779614794439</v>
      </c>
      <c r="CG15" s="93">
        <f t="shared" si="5"/>
        <v>29121.779614794439</v>
      </c>
      <c r="CH15" s="93">
        <f t="shared" si="5"/>
        <v>29121.779614794439</v>
      </c>
      <c r="CI15" s="93">
        <f t="shared" si="5"/>
        <v>29995.433003238257</v>
      </c>
      <c r="CJ15" s="93">
        <f t="shared" si="5"/>
        <v>29995.433003238257</v>
      </c>
      <c r="CK15" s="93">
        <f t="shared" si="5"/>
        <v>29995.433003238257</v>
      </c>
      <c r="CL15" s="93">
        <f t="shared" si="5"/>
        <v>29995.433003238257</v>
      </c>
      <c r="CM15" s="93">
        <f t="shared" ref="CM15:DR15" si="6">SUBTOTAL(9,CM4:CM14)</f>
        <v>29995.433003238257</v>
      </c>
      <c r="CN15" s="93">
        <f t="shared" si="6"/>
        <v>29995.433003238257</v>
      </c>
      <c r="CO15" s="93">
        <f t="shared" si="6"/>
        <v>29995.433003238257</v>
      </c>
      <c r="CP15" s="93">
        <f t="shared" si="6"/>
        <v>29995.433003238257</v>
      </c>
      <c r="CQ15" s="93">
        <f t="shared" si="6"/>
        <v>29995.433003238257</v>
      </c>
      <c r="CR15" s="93">
        <f t="shared" si="6"/>
        <v>29995.433003238257</v>
      </c>
      <c r="CS15" s="93">
        <f t="shared" si="6"/>
        <v>29995.433003238257</v>
      </c>
      <c r="CT15" s="93">
        <f t="shared" si="6"/>
        <v>29995.433003238257</v>
      </c>
      <c r="CU15" s="93">
        <f t="shared" si="6"/>
        <v>30895.295993335418</v>
      </c>
      <c r="CV15" s="93">
        <f t="shared" si="6"/>
        <v>30895.295993335418</v>
      </c>
      <c r="CW15" s="93">
        <f t="shared" si="6"/>
        <v>30895.295993335418</v>
      </c>
      <c r="CX15" s="93">
        <f t="shared" si="6"/>
        <v>30895.295993335418</v>
      </c>
      <c r="CY15" s="93">
        <f t="shared" si="6"/>
        <v>30895.295993335418</v>
      </c>
      <c r="CZ15" s="93">
        <f t="shared" si="6"/>
        <v>30895.295993335418</v>
      </c>
      <c r="DA15" s="93">
        <f t="shared" si="6"/>
        <v>30895.295993335418</v>
      </c>
      <c r="DB15" s="93">
        <f t="shared" si="6"/>
        <v>30895.295993335418</v>
      </c>
      <c r="DC15" s="93">
        <f t="shared" si="6"/>
        <v>30895.295993335418</v>
      </c>
      <c r="DD15" s="93">
        <f t="shared" si="6"/>
        <v>30895.295993335418</v>
      </c>
      <c r="DE15" s="93">
        <f t="shared" si="6"/>
        <v>30895.295993335418</v>
      </c>
      <c r="DF15" s="93">
        <f t="shared" si="6"/>
        <v>30895.295993335418</v>
      </c>
      <c r="DG15" s="93">
        <f t="shared" si="6"/>
        <v>31822.154873135492</v>
      </c>
      <c r="DH15" s="93">
        <f t="shared" si="6"/>
        <v>31822.154873135492</v>
      </c>
      <c r="DI15" s="93">
        <f t="shared" si="6"/>
        <v>31822.154873135492</v>
      </c>
      <c r="DJ15" s="93">
        <f t="shared" si="6"/>
        <v>31822.154873135492</v>
      </c>
      <c r="DK15" s="93">
        <f t="shared" si="6"/>
        <v>31822.154873135492</v>
      </c>
      <c r="DL15" s="93">
        <f t="shared" si="6"/>
        <v>31822.154873135492</v>
      </c>
      <c r="DM15" s="93">
        <f t="shared" si="6"/>
        <v>31822.154873135492</v>
      </c>
      <c r="DN15" s="93">
        <f t="shared" si="6"/>
        <v>31822.154873135492</v>
      </c>
      <c r="DO15" s="93">
        <f t="shared" si="6"/>
        <v>31822.154873135492</v>
      </c>
      <c r="DP15" s="93">
        <f t="shared" si="6"/>
        <v>31822.154873135492</v>
      </c>
      <c r="DQ15" s="93">
        <f t="shared" si="6"/>
        <v>31822.154873135492</v>
      </c>
      <c r="DR15" s="93">
        <f t="shared" si="6"/>
        <v>31822.154873135492</v>
      </c>
      <c r="DS15" s="93">
        <f t="shared" ref="DS15:EX15" si="7">SUBTOTAL(9,DS4:DS14)</f>
        <v>32776.819519329547</v>
      </c>
      <c r="DT15" s="93">
        <f t="shared" si="7"/>
        <v>32776.819519329547</v>
      </c>
      <c r="DU15" s="93">
        <f t="shared" si="7"/>
        <v>32776.819519329547</v>
      </c>
      <c r="DV15" s="93">
        <f t="shared" si="7"/>
        <v>32776.819519329547</v>
      </c>
      <c r="DW15" s="93">
        <f t="shared" si="7"/>
        <v>32776.819519329547</v>
      </c>
      <c r="DX15" s="93">
        <f t="shared" si="7"/>
        <v>32776.819519329547</v>
      </c>
      <c r="DY15" s="93">
        <f t="shared" si="7"/>
        <v>32776.819519329547</v>
      </c>
      <c r="DZ15" s="93">
        <f t="shared" si="7"/>
        <v>32776.819519329547</v>
      </c>
      <c r="EA15" s="93">
        <f t="shared" si="7"/>
        <v>32776.819519329547</v>
      </c>
      <c r="EB15" s="93">
        <f t="shared" si="7"/>
        <v>32776.819519329547</v>
      </c>
      <c r="EC15" s="93">
        <f t="shared" si="7"/>
        <v>32776.819519329547</v>
      </c>
      <c r="ED15" s="93">
        <f t="shared" si="7"/>
        <v>32776.819519329547</v>
      </c>
      <c r="EE15" s="93">
        <f t="shared" si="7"/>
        <v>33760.124104909424</v>
      </c>
      <c r="EF15" s="93">
        <f t="shared" si="7"/>
        <v>33760.124104909424</v>
      </c>
      <c r="EG15" s="93">
        <f t="shared" si="7"/>
        <v>33760.124104909424</v>
      </c>
      <c r="EH15" s="93">
        <f t="shared" si="7"/>
        <v>33760.124104909424</v>
      </c>
      <c r="EI15" s="93">
        <f t="shared" si="7"/>
        <v>33760.124104909424</v>
      </c>
      <c r="EJ15" s="93">
        <f t="shared" si="7"/>
        <v>33760.124104909424</v>
      </c>
      <c r="EK15" s="93">
        <f t="shared" si="7"/>
        <v>33760.124104909424</v>
      </c>
      <c r="EL15" s="93">
        <f t="shared" si="7"/>
        <v>33760.124104909424</v>
      </c>
      <c r="EM15" s="93">
        <f t="shared" si="7"/>
        <v>33760.124104909424</v>
      </c>
      <c r="EN15" s="93">
        <f t="shared" si="7"/>
        <v>33760.124104909424</v>
      </c>
      <c r="EO15" s="93">
        <f t="shared" si="7"/>
        <v>33760.124104909424</v>
      </c>
      <c r="EP15" s="93">
        <f t="shared" si="7"/>
        <v>33760.124104909424</v>
      </c>
      <c r="EQ15" s="116"/>
    </row>
    <row r="17" spans="1:147" x14ac:dyDescent="0.2">
      <c r="B17" s="9" t="str">
        <f>Executive_Summary!F16</f>
        <v>Vacancy</v>
      </c>
      <c r="AA17" s="125">
        <f t="shared" ref="AA17:BF17" si="8">-Vacancy1*AA15</f>
        <v>-1293.7162000000003</v>
      </c>
      <c r="AB17" s="125">
        <f t="shared" si="8"/>
        <v>-1293.7162000000003</v>
      </c>
      <c r="AC17" s="125">
        <f t="shared" si="8"/>
        <v>-1293.7162000000003</v>
      </c>
      <c r="AD17" s="125">
        <f t="shared" si="8"/>
        <v>-1293.7162000000003</v>
      </c>
      <c r="AE17" s="125">
        <f t="shared" si="8"/>
        <v>-1293.7162000000003</v>
      </c>
      <c r="AF17" s="125">
        <f t="shared" si="8"/>
        <v>-1293.7162000000003</v>
      </c>
      <c r="AG17" s="125">
        <f t="shared" si="8"/>
        <v>-1293.7162000000003</v>
      </c>
      <c r="AH17" s="125">
        <f t="shared" si="8"/>
        <v>-1293.7162000000003</v>
      </c>
      <c r="AI17" s="125">
        <f t="shared" si="8"/>
        <v>-1293.7162000000003</v>
      </c>
      <c r="AJ17" s="125">
        <f t="shared" si="8"/>
        <v>-1293.7162000000003</v>
      </c>
      <c r="AK17" s="125">
        <f t="shared" si="8"/>
        <v>-1293.7162000000003</v>
      </c>
      <c r="AL17" s="125">
        <f t="shared" si="8"/>
        <v>-1293.7162000000003</v>
      </c>
      <c r="AM17" s="125">
        <f t="shared" si="8"/>
        <v>-1332.5276860000004</v>
      </c>
      <c r="AN17" s="125">
        <f t="shared" si="8"/>
        <v>-1332.5276860000004</v>
      </c>
      <c r="AO17" s="125">
        <f t="shared" si="8"/>
        <v>-1332.5276860000004</v>
      </c>
      <c r="AP17" s="125">
        <f t="shared" si="8"/>
        <v>-1332.5276860000004</v>
      </c>
      <c r="AQ17" s="125">
        <f t="shared" si="8"/>
        <v>-1332.5276860000004</v>
      </c>
      <c r="AR17" s="125">
        <f t="shared" si="8"/>
        <v>-1332.5276860000004</v>
      </c>
      <c r="AS17" s="125">
        <f t="shared" si="8"/>
        <v>-1332.5276860000004</v>
      </c>
      <c r="AT17" s="125">
        <f t="shared" si="8"/>
        <v>-1332.5276860000004</v>
      </c>
      <c r="AU17" s="125">
        <f t="shared" si="8"/>
        <v>-1332.5276860000004</v>
      </c>
      <c r="AV17" s="125">
        <f t="shared" si="8"/>
        <v>-1332.5276860000004</v>
      </c>
      <c r="AW17" s="125">
        <f t="shared" si="8"/>
        <v>-1332.5276860000004</v>
      </c>
      <c r="AX17" s="125">
        <f t="shared" si="8"/>
        <v>-1332.5276860000004</v>
      </c>
      <c r="AY17" s="125">
        <f t="shared" si="8"/>
        <v>-1372.5035165800002</v>
      </c>
      <c r="AZ17" s="125">
        <f t="shared" si="8"/>
        <v>-1372.5035165800002</v>
      </c>
      <c r="BA17" s="125">
        <f t="shared" si="8"/>
        <v>-1372.5035165800002</v>
      </c>
      <c r="BB17" s="125">
        <f t="shared" si="8"/>
        <v>-1372.5035165800002</v>
      </c>
      <c r="BC17" s="125">
        <f t="shared" si="8"/>
        <v>-1372.5035165800002</v>
      </c>
      <c r="BD17" s="125">
        <f t="shared" si="8"/>
        <v>-1372.5035165800002</v>
      </c>
      <c r="BE17" s="125">
        <f t="shared" si="8"/>
        <v>-1372.5035165800002</v>
      </c>
      <c r="BF17" s="125">
        <f t="shared" si="8"/>
        <v>-1372.5035165800002</v>
      </c>
      <c r="BG17" s="125">
        <f t="shared" ref="BG17:CL17" si="9">-Vacancy1*BG15</f>
        <v>-1372.5035165800002</v>
      </c>
      <c r="BH17" s="125">
        <f t="shared" si="9"/>
        <v>-1372.5035165800002</v>
      </c>
      <c r="BI17" s="125">
        <f t="shared" si="9"/>
        <v>-1372.5035165800002</v>
      </c>
      <c r="BJ17" s="125">
        <f t="shared" si="9"/>
        <v>-1372.5035165800002</v>
      </c>
      <c r="BK17" s="125">
        <f t="shared" si="9"/>
        <v>-1413.6786220773995</v>
      </c>
      <c r="BL17" s="125">
        <f t="shared" si="9"/>
        <v>-1413.6786220773995</v>
      </c>
      <c r="BM17" s="125">
        <f t="shared" si="9"/>
        <v>-1413.6786220773995</v>
      </c>
      <c r="BN17" s="125">
        <f t="shared" si="9"/>
        <v>-1413.6786220773995</v>
      </c>
      <c r="BO17" s="125">
        <f t="shared" si="9"/>
        <v>-1413.6786220773995</v>
      </c>
      <c r="BP17" s="125">
        <f t="shared" si="9"/>
        <v>-1413.6786220773995</v>
      </c>
      <c r="BQ17" s="125">
        <f t="shared" si="9"/>
        <v>-1413.6786220773995</v>
      </c>
      <c r="BR17" s="125">
        <f t="shared" si="9"/>
        <v>-1413.6786220773995</v>
      </c>
      <c r="BS17" s="125">
        <f t="shared" si="9"/>
        <v>-1413.6786220773995</v>
      </c>
      <c r="BT17" s="125">
        <f t="shared" si="9"/>
        <v>-1413.6786220773995</v>
      </c>
      <c r="BU17" s="125">
        <f t="shared" si="9"/>
        <v>-1413.6786220773995</v>
      </c>
      <c r="BV17" s="125">
        <f t="shared" si="9"/>
        <v>-1413.6786220773995</v>
      </c>
      <c r="BW17" s="125">
        <f t="shared" si="9"/>
        <v>-1456.088980739722</v>
      </c>
      <c r="BX17" s="125">
        <f t="shared" si="9"/>
        <v>-1456.088980739722</v>
      </c>
      <c r="BY17" s="125">
        <f t="shared" si="9"/>
        <v>-1456.088980739722</v>
      </c>
      <c r="BZ17" s="125">
        <f t="shared" si="9"/>
        <v>-1456.088980739722</v>
      </c>
      <c r="CA17" s="125">
        <f t="shared" si="9"/>
        <v>-1456.088980739722</v>
      </c>
      <c r="CB17" s="125">
        <f t="shared" si="9"/>
        <v>-1456.088980739722</v>
      </c>
      <c r="CC17" s="125">
        <f t="shared" si="9"/>
        <v>-1456.088980739722</v>
      </c>
      <c r="CD17" s="125">
        <f t="shared" si="9"/>
        <v>-1456.088980739722</v>
      </c>
      <c r="CE17" s="125">
        <f t="shared" si="9"/>
        <v>-1456.088980739722</v>
      </c>
      <c r="CF17" s="125">
        <f t="shared" si="9"/>
        <v>-1456.088980739722</v>
      </c>
      <c r="CG17" s="125">
        <f t="shared" si="9"/>
        <v>-1456.088980739722</v>
      </c>
      <c r="CH17" s="125">
        <f t="shared" si="9"/>
        <v>-1456.088980739722</v>
      </c>
      <c r="CI17" s="125">
        <f t="shared" si="9"/>
        <v>-1499.7716501619129</v>
      </c>
      <c r="CJ17" s="125">
        <f t="shared" si="9"/>
        <v>-1499.7716501619129</v>
      </c>
      <c r="CK17" s="125">
        <f t="shared" si="9"/>
        <v>-1499.7716501619129</v>
      </c>
      <c r="CL17" s="125">
        <f t="shared" si="9"/>
        <v>-1499.7716501619129</v>
      </c>
      <c r="CM17" s="125">
        <f t="shared" ref="CM17:DR17" si="10">-Vacancy1*CM15</f>
        <v>-1499.7716501619129</v>
      </c>
      <c r="CN17" s="125">
        <f t="shared" si="10"/>
        <v>-1499.7716501619129</v>
      </c>
      <c r="CO17" s="125">
        <f t="shared" si="10"/>
        <v>-1499.7716501619129</v>
      </c>
      <c r="CP17" s="125">
        <f t="shared" si="10"/>
        <v>-1499.7716501619129</v>
      </c>
      <c r="CQ17" s="125">
        <f t="shared" si="10"/>
        <v>-1499.7716501619129</v>
      </c>
      <c r="CR17" s="125">
        <f t="shared" si="10"/>
        <v>-1499.7716501619129</v>
      </c>
      <c r="CS17" s="125">
        <f t="shared" si="10"/>
        <v>-1499.7716501619129</v>
      </c>
      <c r="CT17" s="125">
        <f t="shared" si="10"/>
        <v>-1499.7716501619129</v>
      </c>
      <c r="CU17" s="125">
        <f t="shared" si="10"/>
        <v>-1544.7647996667711</v>
      </c>
      <c r="CV17" s="125">
        <f t="shared" si="10"/>
        <v>-1544.7647996667711</v>
      </c>
      <c r="CW17" s="125">
        <f t="shared" si="10"/>
        <v>-1544.7647996667711</v>
      </c>
      <c r="CX17" s="125">
        <f t="shared" si="10"/>
        <v>-1544.7647996667711</v>
      </c>
      <c r="CY17" s="125">
        <f t="shared" si="10"/>
        <v>-1544.7647996667711</v>
      </c>
      <c r="CZ17" s="125">
        <f t="shared" si="10"/>
        <v>-1544.7647996667711</v>
      </c>
      <c r="DA17" s="125">
        <f t="shared" si="10"/>
        <v>-1544.7647996667711</v>
      </c>
      <c r="DB17" s="125">
        <f t="shared" si="10"/>
        <v>-1544.7647996667711</v>
      </c>
      <c r="DC17" s="125">
        <f t="shared" si="10"/>
        <v>-1544.7647996667711</v>
      </c>
      <c r="DD17" s="125">
        <f t="shared" si="10"/>
        <v>-1544.7647996667711</v>
      </c>
      <c r="DE17" s="125">
        <f t="shared" si="10"/>
        <v>-1544.7647996667711</v>
      </c>
      <c r="DF17" s="125">
        <f t="shared" si="10"/>
        <v>-1544.7647996667711</v>
      </c>
      <c r="DG17" s="125">
        <f t="shared" si="10"/>
        <v>-1591.1077436567748</v>
      </c>
      <c r="DH17" s="125">
        <f t="shared" si="10"/>
        <v>-1591.1077436567748</v>
      </c>
      <c r="DI17" s="125">
        <f t="shared" si="10"/>
        <v>-1591.1077436567748</v>
      </c>
      <c r="DJ17" s="125">
        <f t="shared" si="10"/>
        <v>-1591.1077436567748</v>
      </c>
      <c r="DK17" s="125">
        <f t="shared" si="10"/>
        <v>-1591.1077436567748</v>
      </c>
      <c r="DL17" s="125">
        <f t="shared" si="10"/>
        <v>-1591.1077436567748</v>
      </c>
      <c r="DM17" s="125">
        <f t="shared" si="10"/>
        <v>-1591.1077436567748</v>
      </c>
      <c r="DN17" s="125">
        <f t="shared" si="10"/>
        <v>-1591.1077436567748</v>
      </c>
      <c r="DO17" s="125">
        <f t="shared" si="10"/>
        <v>-1591.1077436567748</v>
      </c>
      <c r="DP17" s="125">
        <f t="shared" si="10"/>
        <v>-1591.1077436567748</v>
      </c>
      <c r="DQ17" s="125">
        <f t="shared" si="10"/>
        <v>-1591.1077436567748</v>
      </c>
      <c r="DR17" s="125">
        <f t="shared" si="10"/>
        <v>-1591.1077436567748</v>
      </c>
      <c r="DS17" s="125">
        <f t="shared" ref="DS17:EP17" si="11">-Vacancy1*DS15</f>
        <v>-1638.8409759664773</v>
      </c>
      <c r="DT17" s="125">
        <f t="shared" si="11"/>
        <v>-1638.8409759664773</v>
      </c>
      <c r="DU17" s="125">
        <f t="shared" si="11"/>
        <v>-1638.8409759664773</v>
      </c>
      <c r="DV17" s="125">
        <f t="shared" si="11"/>
        <v>-1638.8409759664773</v>
      </c>
      <c r="DW17" s="125">
        <f t="shared" si="11"/>
        <v>-1638.8409759664773</v>
      </c>
      <c r="DX17" s="125">
        <f t="shared" si="11"/>
        <v>-1638.8409759664773</v>
      </c>
      <c r="DY17" s="125">
        <f t="shared" si="11"/>
        <v>-1638.8409759664773</v>
      </c>
      <c r="DZ17" s="125">
        <f t="shared" si="11"/>
        <v>-1638.8409759664773</v>
      </c>
      <c r="EA17" s="125">
        <f t="shared" si="11"/>
        <v>-1638.8409759664773</v>
      </c>
      <c r="EB17" s="125">
        <f t="shared" si="11"/>
        <v>-1638.8409759664773</v>
      </c>
      <c r="EC17" s="125">
        <f t="shared" si="11"/>
        <v>-1638.8409759664773</v>
      </c>
      <c r="ED17" s="125">
        <f t="shared" si="11"/>
        <v>-1638.8409759664773</v>
      </c>
      <c r="EE17" s="125">
        <f t="shared" si="11"/>
        <v>-1688.0062052454714</v>
      </c>
      <c r="EF17" s="125">
        <f t="shared" si="11"/>
        <v>-1688.0062052454714</v>
      </c>
      <c r="EG17" s="125">
        <f t="shared" si="11"/>
        <v>-1688.0062052454714</v>
      </c>
      <c r="EH17" s="125">
        <f t="shared" si="11"/>
        <v>-1688.0062052454714</v>
      </c>
      <c r="EI17" s="125">
        <f t="shared" si="11"/>
        <v>-1688.0062052454714</v>
      </c>
      <c r="EJ17" s="125">
        <f t="shared" si="11"/>
        <v>-1688.0062052454714</v>
      </c>
      <c r="EK17" s="125">
        <f t="shared" si="11"/>
        <v>-1688.0062052454714</v>
      </c>
      <c r="EL17" s="125">
        <f t="shared" si="11"/>
        <v>-1688.0062052454714</v>
      </c>
      <c r="EM17" s="125">
        <f t="shared" si="11"/>
        <v>-1688.0062052454714</v>
      </c>
      <c r="EN17" s="125">
        <f t="shared" si="11"/>
        <v>-1688.0062052454714</v>
      </c>
      <c r="EO17" s="125">
        <f t="shared" si="11"/>
        <v>-1688.0062052454714</v>
      </c>
      <c r="EP17" s="125">
        <f t="shared" si="11"/>
        <v>-1688.0062052454714</v>
      </c>
    </row>
    <row r="19" spans="1:147" s="21" customFormat="1" ht="15" x14ac:dyDescent="0.2">
      <c r="C19" s="21" t="s">
        <v>114</v>
      </c>
      <c r="Z19" s="113"/>
      <c r="AA19" s="114">
        <f t="shared" ref="AA19:BF19" si="12">SUBTOTAL(9,AA17:AA18)</f>
        <v>-1293.7162000000003</v>
      </c>
      <c r="AB19" s="114">
        <f t="shared" si="12"/>
        <v>-1293.7162000000003</v>
      </c>
      <c r="AC19" s="114">
        <f t="shared" si="12"/>
        <v>-1293.7162000000003</v>
      </c>
      <c r="AD19" s="114">
        <f t="shared" si="12"/>
        <v>-1293.7162000000003</v>
      </c>
      <c r="AE19" s="114">
        <f t="shared" si="12"/>
        <v>-1293.7162000000003</v>
      </c>
      <c r="AF19" s="114">
        <f t="shared" si="12"/>
        <v>-1293.7162000000003</v>
      </c>
      <c r="AG19" s="114">
        <f t="shared" si="12"/>
        <v>-1293.7162000000003</v>
      </c>
      <c r="AH19" s="114">
        <f t="shared" si="12"/>
        <v>-1293.7162000000003</v>
      </c>
      <c r="AI19" s="114">
        <f t="shared" si="12"/>
        <v>-1293.7162000000003</v>
      </c>
      <c r="AJ19" s="114">
        <f t="shared" si="12"/>
        <v>-1293.7162000000003</v>
      </c>
      <c r="AK19" s="114">
        <f t="shared" si="12"/>
        <v>-1293.7162000000003</v>
      </c>
      <c r="AL19" s="114">
        <f t="shared" si="12"/>
        <v>-1293.7162000000003</v>
      </c>
      <c r="AM19" s="114">
        <f t="shared" si="12"/>
        <v>-1332.5276860000004</v>
      </c>
      <c r="AN19" s="114">
        <f t="shared" si="12"/>
        <v>-1332.5276860000004</v>
      </c>
      <c r="AO19" s="114">
        <f t="shared" si="12"/>
        <v>-1332.5276860000004</v>
      </c>
      <c r="AP19" s="114">
        <f t="shared" si="12"/>
        <v>-1332.5276860000004</v>
      </c>
      <c r="AQ19" s="114">
        <f t="shared" si="12"/>
        <v>-1332.5276860000004</v>
      </c>
      <c r="AR19" s="114">
        <f t="shared" si="12"/>
        <v>-1332.5276860000004</v>
      </c>
      <c r="AS19" s="114">
        <f t="shared" si="12"/>
        <v>-1332.5276860000004</v>
      </c>
      <c r="AT19" s="114">
        <f t="shared" si="12"/>
        <v>-1332.5276860000004</v>
      </c>
      <c r="AU19" s="114">
        <f t="shared" si="12"/>
        <v>-1332.5276860000004</v>
      </c>
      <c r="AV19" s="114">
        <f t="shared" si="12"/>
        <v>-1332.5276860000004</v>
      </c>
      <c r="AW19" s="114">
        <f t="shared" si="12"/>
        <v>-1332.5276860000004</v>
      </c>
      <c r="AX19" s="114">
        <f t="shared" si="12"/>
        <v>-1332.5276860000004</v>
      </c>
      <c r="AY19" s="114">
        <f t="shared" si="12"/>
        <v>-1372.5035165800002</v>
      </c>
      <c r="AZ19" s="114">
        <f t="shared" si="12"/>
        <v>-1372.5035165800002</v>
      </c>
      <c r="BA19" s="114">
        <f t="shared" si="12"/>
        <v>-1372.5035165800002</v>
      </c>
      <c r="BB19" s="114">
        <f t="shared" si="12"/>
        <v>-1372.5035165800002</v>
      </c>
      <c r="BC19" s="114">
        <f t="shared" si="12"/>
        <v>-1372.5035165800002</v>
      </c>
      <c r="BD19" s="114">
        <f t="shared" si="12"/>
        <v>-1372.5035165800002</v>
      </c>
      <c r="BE19" s="114">
        <f t="shared" si="12"/>
        <v>-1372.5035165800002</v>
      </c>
      <c r="BF19" s="114">
        <f t="shared" si="12"/>
        <v>-1372.5035165800002</v>
      </c>
      <c r="BG19" s="114">
        <f t="shared" ref="BG19:CL19" si="13">SUBTOTAL(9,BG17:BG18)</f>
        <v>-1372.5035165800002</v>
      </c>
      <c r="BH19" s="114">
        <f t="shared" si="13"/>
        <v>-1372.5035165800002</v>
      </c>
      <c r="BI19" s="114">
        <f t="shared" si="13"/>
        <v>-1372.5035165800002</v>
      </c>
      <c r="BJ19" s="114">
        <f t="shared" si="13"/>
        <v>-1372.5035165800002</v>
      </c>
      <c r="BK19" s="114">
        <f t="shared" si="13"/>
        <v>-1413.6786220773995</v>
      </c>
      <c r="BL19" s="114">
        <f t="shared" si="13"/>
        <v>-1413.6786220773995</v>
      </c>
      <c r="BM19" s="114">
        <f t="shared" si="13"/>
        <v>-1413.6786220773995</v>
      </c>
      <c r="BN19" s="114">
        <f t="shared" si="13"/>
        <v>-1413.6786220773995</v>
      </c>
      <c r="BO19" s="114">
        <f t="shared" si="13"/>
        <v>-1413.6786220773995</v>
      </c>
      <c r="BP19" s="114">
        <f t="shared" si="13"/>
        <v>-1413.6786220773995</v>
      </c>
      <c r="BQ19" s="114">
        <f t="shared" si="13"/>
        <v>-1413.6786220773995</v>
      </c>
      <c r="BR19" s="114">
        <f t="shared" si="13"/>
        <v>-1413.6786220773995</v>
      </c>
      <c r="BS19" s="114">
        <f t="shared" si="13"/>
        <v>-1413.6786220773995</v>
      </c>
      <c r="BT19" s="114">
        <f t="shared" si="13"/>
        <v>-1413.6786220773995</v>
      </c>
      <c r="BU19" s="114">
        <f t="shared" si="13"/>
        <v>-1413.6786220773995</v>
      </c>
      <c r="BV19" s="114">
        <f t="shared" si="13"/>
        <v>-1413.6786220773995</v>
      </c>
      <c r="BW19" s="114">
        <f t="shared" si="13"/>
        <v>-1456.088980739722</v>
      </c>
      <c r="BX19" s="114">
        <f t="shared" si="13"/>
        <v>-1456.088980739722</v>
      </c>
      <c r="BY19" s="114">
        <f t="shared" si="13"/>
        <v>-1456.088980739722</v>
      </c>
      <c r="BZ19" s="114">
        <f t="shared" si="13"/>
        <v>-1456.088980739722</v>
      </c>
      <c r="CA19" s="114">
        <f t="shared" si="13"/>
        <v>-1456.088980739722</v>
      </c>
      <c r="CB19" s="114">
        <f t="shared" si="13"/>
        <v>-1456.088980739722</v>
      </c>
      <c r="CC19" s="114">
        <f t="shared" si="13"/>
        <v>-1456.088980739722</v>
      </c>
      <c r="CD19" s="114">
        <f t="shared" si="13"/>
        <v>-1456.088980739722</v>
      </c>
      <c r="CE19" s="114">
        <f t="shared" si="13"/>
        <v>-1456.088980739722</v>
      </c>
      <c r="CF19" s="114">
        <f t="shared" si="13"/>
        <v>-1456.088980739722</v>
      </c>
      <c r="CG19" s="114">
        <f t="shared" si="13"/>
        <v>-1456.088980739722</v>
      </c>
      <c r="CH19" s="114">
        <f t="shared" si="13"/>
        <v>-1456.088980739722</v>
      </c>
      <c r="CI19" s="114">
        <f t="shared" si="13"/>
        <v>-1499.7716501619129</v>
      </c>
      <c r="CJ19" s="114">
        <f t="shared" si="13"/>
        <v>-1499.7716501619129</v>
      </c>
      <c r="CK19" s="114">
        <f t="shared" si="13"/>
        <v>-1499.7716501619129</v>
      </c>
      <c r="CL19" s="114">
        <f t="shared" si="13"/>
        <v>-1499.7716501619129</v>
      </c>
      <c r="CM19" s="114">
        <f t="shared" ref="CM19:DR19" si="14">SUBTOTAL(9,CM17:CM18)</f>
        <v>-1499.7716501619129</v>
      </c>
      <c r="CN19" s="114">
        <f t="shared" si="14"/>
        <v>-1499.7716501619129</v>
      </c>
      <c r="CO19" s="114">
        <f t="shared" si="14"/>
        <v>-1499.7716501619129</v>
      </c>
      <c r="CP19" s="114">
        <f t="shared" si="14"/>
        <v>-1499.7716501619129</v>
      </c>
      <c r="CQ19" s="114">
        <f t="shared" si="14"/>
        <v>-1499.7716501619129</v>
      </c>
      <c r="CR19" s="114">
        <f t="shared" si="14"/>
        <v>-1499.7716501619129</v>
      </c>
      <c r="CS19" s="114">
        <f t="shared" si="14"/>
        <v>-1499.7716501619129</v>
      </c>
      <c r="CT19" s="114">
        <f t="shared" si="14"/>
        <v>-1499.7716501619129</v>
      </c>
      <c r="CU19" s="114">
        <f t="shared" si="14"/>
        <v>-1544.7647996667711</v>
      </c>
      <c r="CV19" s="114">
        <f t="shared" si="14"/>
        <v>-1544.7647996667711</v>
      </c>
      <c r="CW19" s="114">
        <f t="shared" si="14"/>
        <v>-1544.7647996667711</v>
      </c>
      <c r="CX19" s="114">
        <f t="shared" si="14"/>
        <v>-1544.7647996667711</v>
      </c>
      <c r="CY19" s="114">
        <f t="shared" si="14"/>
        <v>-1544.7647996667711</v>
      </c>
      <c r="CZ19" s="114">
        <f t="shared" si="14"/>
        <v>-1544.7647996667711</v>
      </c>
      <c r="DA19" s="114">
        <f t="shared" si="14"/>
        <v>-1544.7647996667711</v>
      </c>
      <c r="DB19" s="114">
        <f t="shared" si="14"/>
        <v>-1544.7647996667711</v>
      </c>
      <c r="DC19" s="114">
        <f t="shared" si="14"/>
        <v>-1544.7647996667711</v>
      </c>
      <c r="DD19" s="114">
        <f t="shared" si="14"/>
        <v>-1544.7647996667711</v>
      </c>
      <c r="DE19" s="114">
        <f t="shared" si="14"/>
        <v>-1544.7647996667711</v>
      </c>
      <c r="DF19" s="114">
        <f t="shared" si="14"/>
        <v>-1544.7647996667711</v>
      </c>
      <c r="DG19" s="114">
        <f t="shared" si="14"/>
        <v>-1591.1077436567748</v>
      </c>
      <c r="DH19" s="114">
        <f t="shared" si="14"/>
        <v>-1591.1077436567748</v>
      </c>
      <c r="DI19" s="114">
        <f t="shared" si="14"/>
        <v>-1591.1077436567748</v>
      </c>
      <c r="DJ19" s="114">
        <f t="shared" si="14"/>
        <v>-1591.1077436567748</v>
      </c>
      <c r="DK19" s="114">
        <f t="shared" si="14"/>
        <v>-1591.1077436567748</v>
      </c>
      <c r="DL19" s="114">
        <f t="shared" si="14"/>
        <v>-1591.1077436567748</v>
      </c>
      <c r="DM19" s="114">
        <f t="shared" si="14"/>
        <v>-1591.1077436567748</v>
      </c>
      <c r="DN19" s="114">
        <f t="shared" si="14"/>
        <v>-1591.1077436567748</v>
      </c>
      <c r="DO19" s="114">
        <f t="shared" si="14"/>
        <v>-1591.1077436567748</v>
      </c>
      <c r="DP19" s="114">
        <f t="shared" si="14"/>
        <v>-1591.1077436567748</v>
      </c>
      <c r="DQ19" s="114">
        <f t="shared" si="14"/>
        <v>-1591.1077436567748</v>
      </c>
      <c r="DR19" s="114">
        <f t="shared" si="14"/>
        <v>-1591.1077436567748</v>
      </c>
      <c r="DS19" s="114">
        <f t="shared" ref="DS19:EP19" si="15">SUBTOTAL(9,DS17:DS18)</f>
        <v>-1638.8409759664773</v>
      </c>
      <c r="DT19" s="114">
        <f t="shared" si="15"/>
        <v>-1638.8409759664773</v>
      </c>
      <c r="DU19" s="114">
        <f t="shared" si="15"/>
        <v>-1638.8409759664773</v>
      </c>
      <c r="DV19" s="114">
        <f t="shared" si="15"/>
        <v>-1638.8409759664773</v>
      </c>
      <c r="DW19" s="114">
        <f t="shared" si="15"/>
        <v>-1638.8409759664773</v>
      </c>
      <c r="DX19" s="114">
        <f t="shared" si="15"/>
        <v>-1638.8409759664773</v>
      </c>
      <c r="DY19" s="114">
        <f t="shared" si="15"/>
        <v>-1638.8409759664773</v>
      </c>
      <c r="DZ19" s="114">
        <f t="shared" si="15"/>
        <v>-1638.8409759664773</v>
      </c>
      <c r="EA19" s="114">
        <f t="shared" si="15"/>
        <v>-1638.8409759664773</v>
      </c>
      <c r="EB19" s="114">
        <f t="shared" si="15"/>
        <v>-1638.8409759664773</v>
      </c>
      <c r="EC19" s="114">
        <f t="shared" si="15"/>
        <v>-1638.8409759664773</v>
      </c>
      <c r="ED19" s="114">
        <f t="shared" si="15"/>
        <v>-1638.8409759664773</v>
      </c>
      <c r="EE19" s="114">
        <f t="shared" si="15"/>
        <v>-1688.0062052454714</v>
      </c>
      <c r="EF19" s="114">
        <f t="shared" si="15"/>
        <v>-1688.0062052454714</v>
      </c>
      <c r="EG19" s="114">
        <f t="shared" si="15"/>
        <v>-1688.0062052454714</v>
      </c>
      <c r="EH19" s="114">
        <f t="shared" si="15"/>
        <v>-1688.0062052454714</v>
      </c>
      <c r="EI19" s="114">
        <f t="shared" si="15"/>
        <v>-1688.0062052454714</v>
      </c>
      <c r="EJ19" s="114">
        <f t="shared" si="15"/>
        <v>-1688.0062052454714</v>
      </c>
      <c r="EK19" s="114">
        <f t="shared" si="15"/>
        <v>-1688.0062052454714</v>
      </c>
      <c r="EL19" s="114">
        <f t="shared" si="15"/>
        <v>-1688.0062052454714</v>
      </c>
      <c r="EM19" s="114">
        <f t="shared" si="15"/>
        <v>-1688.0062052454714</v>
      </c>
      <c r="EN19" s="114">
        <f t="shared" si="15"/>
        <v>-1688.0062052454714</v>
      </c>
      <c r="EO19" s="114">
        <f t="shared" si="15"/>
        <v>-1688.0062052454714</v>
      </c>
      <c r="EP19" s="114">
        <f t="shared" si="15"/>
        <v>-1688.0062052454714</v>
      </c>
      <c r="EQ19" s="115"/>
    </row>
    <row r="21" spans="1:147" s="109" customFormat="1" thickBot="1" x14ac:dyDescent="0.25">
      <c r="C21" s="109" t="s">
        <v>115</v>
      </c>
      <c r="Z21" s="110"/>
      <c r="AA21" s="111">
        <f t="shared" ref="AA21:BF21" si="16">SUBTOTAL(9,AA4:AA20)</f>
        <v>24580.607800000005</v>
      </c>
      <c r="AB21" s="111">
        <f t="shared" si="16"/>
        <v>24580.607800000005</v>
      </c>
      <c r="AC21" s="111">
        <f t="shared" si="16"/>
        <v>24580.607800000005</v>
      </c>
      <c r="AD21" s="111">
        <f t="shared" si="16"/>
        <v>24580.607800000005</v>
      </c>
      <c r="AE21" s="111">
        <f t="shared" si="16"/>
        <v>24580.607800000005</v>
      </c>
      <c r="AF21" s="111">
        <f t="shared" si="16"/>
        <v>24580.607800000005</v>
      </c>
      <c r="AG21" s="111">
        <f t="shared" si="16"/>
        <v>24580.607800000005</v>
      </c>
      <c r="AH21" s="111">
        <f t="shared" si="16"/>
        <v>24580.607800000005</v>
      </c>
      <c r="AI21" s="111">
        <f t="shared" si="16"/>
        <v>24580.607800000005</v>
      </c>
      <c r="AJ21" s="111">
        <f t="shared" si="16"/>
        <v>24580.607800000005</v>
      </c>
      <c r="AK21" s="111">
        <f t="shared" si="16"/>
        <v>24580.607800000005</v>
      </c>
      <c r="AL21" s="111">
        <f t="shared" si="16"/>
        <v>24580.607800000005</v>
      </c>
      <c r="AM21" s="111">
        <f t="shared" si="16"/>
        <v>25318.026034000002</v>
      </c>
      <c r="AN21" s="111">
        <f t="shared" si="16"/>
        <v>25318.026034000002</v>
      </c>
      <c r="AO21" s="111">
        <f t="shared" si="16"/>
        <v>25318.026034000002</v>
      </c>
      <c r="AP21" s="111">
        <f t="shared" si="16"/>
        <v>25318.026034000002</v>
      </c>
      <c r="AQ21" s="111">
        <f t="shared" si="16"/>
        <v>25318.026034000002</v>
      </c>
      <c r="AR21" s="111">
        <f t="shared" si="16"/>
        <v>25318.026034000002</v>
      </c>
      <c r="AS21" s="111">
        <f t="shared" si="16"/>
        <v>25318.026034000002</v>
      </c>
      <c r="AT21" s="111">
        <f t="shared" si="16"/>
        <v>25318.026034000002</v>
      </c>
      <c r="AU21" s="111">
        <f t="shared" si="16"/>
        <v>25318.026034000002</v>
      </c>
      <c r="AV21" s="111">
        <f t="shared" si="16"/>
        <v>25318.026034000002</v>
      </c>
      <c r="AW21" s="111">
        <f t="shared" si="16"/>
        <v>25318.026034000002</v>
      </c>
      <c r="AX21" s="111">
        <f t="shared" si="16"/>
        <v>25318.026034000002</v>
      </c>
      <c r="AY21" s="111">
        <f t="shared" si="16"/>
        <v>26077.566815020004</v>
      </c>
      <c r="AZ21" s="111">
        <f t="shared" si="16"/>
        <v>26077.566815020004</v>
      </c>
      <c r="BA21" s="111">
        <f t="shared" si="16"/>
        <v>26077.566815020004</v>
      </c>
      <c r="BB21" s="111">
        <f t="shared" si="16"/>
        <v>26077.566815020004</v>
      </c>
      <c r="BC21" s="111">
        <f t="shared" si="16"/>
        <v>26077.566815020004</v>
      </c>
      <c r="BD21" s="111">
        <f t="shared" si="16"/>
        <v>26077.566815020004</v>
      </c>
      <c r="BE21" s="111">
        <f t="shared" si="16"/>
        <v>26077.566815020004</v>
      </c>
      <c r="BF21" s="111">
        <f t="shared" si="16"/>
        <v>26077.566815020004</v>
      </c>
      <c r="BG21" s="111">
        <f t="shared" ref="BG21:CL21" si="17">SUBTOTAL(9,BG4:BG20)</f>
        <v>26077.566815020004</v>
      </c>
      <c r="BH21" s="111">
        <f t="shared" si="17"/>
        <v>26077.566815020004</v>
      </c>
      <c r="BI21" s="111">
        <f t="shared" si="17"/>
        <v>26077.566815020004</v>
      </c>
      <c r="BJ21" s="111">
        <f t="shared" si="17"/>
        <v>26077.566815020004</v>
      </c>
      <c r="BK21" s="111">
        <f t="shared" si="17"/>
        <v>26859.893819470588</v>
      </c>
      <c r="BL21" s="111">
        <f t="shared" si="17"/>
        <v>26859.893819470588</v>
      </c>
      <c r="BM21" s="111">
        <f t="shared" si="17"/>
        <v>26859.893819470588</v>
      </c>
      <c r="BN21" s="111">
        <f t="shared" si="17"/>
        <v>26859.893819470588</v>
      </c>
      <c r="BO21" s="111">
        <f t="shared" si="17"/>
        <v>26859.893819470588</v>
      </c>
      <c r="BP21" s="111">
        <f t="shared" si="17"/>
        <v>26859.893819470588</v>
      </c>
      <c r="BQ21" s="111">
        <f t="shared" si="17"/>
        <v>26859.893819470588</v>
      </c>
      <c r="BR21" s="111">
        <f t="shared" si="17"/>
        <v>26859.893819470588</v>
      </c>
      <c r="BS21" s="111">
        <f t="shared" si="17"/>
        <v>26859.893819470588</v>
      </c>
      <c r="BT21" s="111">
        <f t="shared" si="17"/>
        <v>26859.893819470588</v>
      </c>
      <c r="BU21" s="111">
        <f t="shared" si="17"/>
        <v>26859.893819470588</v>
      </c>
      <c r="BV21" s="111">
        <f t="shared" si="17"/>
        <v>26859.893819470588</v>
      </c>
      <c r="BW21" s="111">
        <f t="shared" si="17"/>
        <v>27665.690634054718</v>
      </c>
      <c r="BX21" s="111">
        <f t="shared" si="17"/>
        <v>27665.690634054718</v>
      </c>
      <c r="BY21" s="111">
        <f t="shared" si="17"/>
        <v>27665.690634054718</v>
      </c>
      <c r="BZ21" s="111">
        <f t="shared" si="17"/>
        <v>27665.690634054718</v>
      </c>
      <c r="CA21" s="111">
        <f t="shared" si="17"/>
        <v>27665.690634054718</v>
      </c>
      <c r="CB21" s="111">
        <f t="shared" si="17"/>
        <v>27665.690634054718</v>
      </c>
      <c r="CC21" s="111">
        <f t="shared" si="17"/>
        <v>27665.690634054718</v>
      </c>
      <c r="CD21" s="111">
        <f t="shared" si="17"/>
        <v>27665.690634054718</v>
      </c>
      <c r="CE21" s="111">
        <f t="shared" si="17"/>
        <v>27665.690634054718</v>
      </c>
      <c r="CF21" s="111">
        <f t="shared" si="17"/>
        <v>27665.690634054718</v>
      </c>
      <c r="CG21" s="111">
        <f t="shared" si="17"/>
        <v>27665.690634054718</v>
      </c>
      <c r="CH21" s="111">
        <f t="shared" si="17"/>
        <v>27665.690634054718</v>
      </c>
      <c r="CI21" s="111">
        <f t="shared" si="17"/>
        <v>28495.661353076342</v>
      </c>
      <c r="CJ21" s="111">
        <f t="shared" si="17"/>
        <v>28495.661353076342</v>
      </c>
      <c r="CK21" s="111">
        <f t="shared" si="17"/>
        <v>28495.661353076342</v>
      </c>
      <c r="CL21" s="111">
        <f t="shared" si="17"/>
        <v>28495.661353076342</v>
      </c>
      <c r="CM21" s="111">
        <f t="shared" ref="CM21:DR21" si="18">SUBTOTAL(9,CM4:CM20)</f>
        <v>28495.661353076342</v>
      </c>
      <c r="CN21" s="111">
        <f t="shared" si="18"/>
        <v>28495.661353076342</v>
      </c>
      <c r="CO21" s="111">
        <f t="shared" si="18"/>
        <v>28495.661353076342</v>
      </c>
      <c r="CP21" s="111">
        <f t="shared" si="18"/>
        <v>28495.661353076342</v>
      </c>
      <c r="CQ21" s="111">
        <f t="shared" si="18"/>
        <v>28495.661353076342</v>
      </c>
      <c r="CR21" s="111">
        <f t="shared" si="18"/>
        <v>28495.661353076342</v>
      </c>
      <c r="CS21" s="111">
        <f t="shared" si="18"/>
        <v>28495.661353076342</v>
      </c>
      <c r="CT21" s="111">
        <f t="shared" si="18"/>
        <v>28495.661353076342</v>
      </c>
      <c r="CU21" s="111">
        <f t="shared" si="18"/>
        <v>29350.531193668648</v>
      </c>
      <c r="CV21" s="111">
        <f t="shared" si="18"/>
        <v>29350.531193668648</v>
      </c>
      <c r="CW21" s="111">
        <f t="shared" si="18"/>
        <v>29350.531193668648</v>
      </c>
      <c r="CX21" s="111">
        <f t="shared" si="18"/>
        <v>29350.531193668648</v>
      </c>
      <c r="CY21" s="111">
        <f t="shared" si="18"/>
        <v>29350.531193668648</v>
      </c>
      <c r="CZ21" s="111">
        <f t="shared" si="18"/>
        <v>29350.531193668648</v>
      </c>
      <c r="DA21" s="111">
        <f t="shared" si="18"/>
        <v>29350.531193668648</v>
      </c>
      <c r="DB21" s="111">
        <f t="shared" si="18"/>
        <v>29350.531193668648</v>
      </c>
      <c r="DC21" s="111">
        <f t="shared" si="18"/>
        <v>29350.531193668648</v>
      </c>
      <c r="DD21" s="111">
        <f t="shared" si="18"/>
        <v>29350.531193668648</v>
      </c>
      <c r="DE21" s="111">
        <f t="shared" si="18"/>
        <v>29350.531193668648</v>
      </c>
      <c r="DF21" s="111">
        <f t="shared" si="18"/>
        <v>29350.531193668648</v>
      </c>
      <c r="DG21" s="111">
        <f t="shared" si="18"/>
        <v>30231.047129478717</v>
      </c>
      <c r="DH21" s="111">
        <f t="shared" si="18"/>
        <v>30231.047129478717</v>
      </c>
      <c r="DI21" s="111">
        <f t="shared" si="18"/>
        <v>30231.047129478717</v>
      </c>
      <c r="DJ21" s="111">
        <f t="shared" si="18"/>
        <v>30231.047129478717</v>
      </c>
      <c r="DK21" s="111">
        <f t="shared" si="18"/>
        <v>30231.047129478717</v>
      </c>
      <c r="DL21" s="111">
        <f t="shared" si="18"/>
        <v>30231.047129478717</v>
      </c>
      <c r="DM21" s="111">
        <f t="shared" si="18"/>
        <v>30231.047129478717</v>
      </c>
      <c r="DN21" s="111">
        <f t="shared" si="18"/>
        <v>30231.047129478717</v>
      </c>
      <c r="DO21" s="111">
        <f t="shared" si="18"/>
        <v>30231.047129478717</v>
      </c>
      <c r="DP21" s="111">
        <f t="shared" si="18"/>
        <v>30231.047129478717</v>
      </c>
      <c r="DQ21" s="111">
        <f t="shared" si="18"/>
        <v>30231.047129478717</v>
      </c>
      <c r="DR21" s="111">
        <f t="shared" si="18"/>
        <v>30231.047129478717</v>
      </c>
      <c r="DS21" s="111">
        <f t="shared" ref="DS21:EX21" si="19">SUBTOTAL(9,DS4:DS20)</f>
        <v>31137.978543363068</v>
      </c>
      <c r="DT21" s="111">
        <f t="shared" si="19"/>
        <v>31137.978543363068</v>
      </c>
      <c r="DU21" s="111">
        <f t="shared" si="19"/>
        <v>31137.978543363068</v>
      </c>
      <c r="DV21" s="111">
        <f t="shared" si="19"/>
        <v>31137.978543363068</v>
      </c>
      <c r="DW21" s="111">
        <f t="shared" si="19"/>
        <v>31137.978543363068</v>
      </c>
      <c r="DX21" s="111">
        <f t="shared" si="19"/>
        <v>31137.978543363068</v>
      </c>
      <c r="DY21" s="111">
        <f t="shared" si="19"/>
        <v>31137.978543363068</v>
      </c>
      <c r="DZ21" s="111">
        <f t="shared" si="19"/>
        <v>31137.978543363068</v>
      </c>
      <c r="EA21" s="111">
        <f t="shared" si="19"/>
        <v>31137.978543363068</v>
      </c>
      <c r="EB21" s="111">
        <f t="shared" si="19"/>
        <v>31137.978543363068</v>
      </c>
      <c r="EC21" s="111">
        <f t="shared" si="19"/>
        <v>31137.978543363068</v>
      </c>
      <c r="ED21" s="111">
        <f t="shared" si="19"/>
        <v>31137.978543363068</v>
      </c>
      <c r="EE21" s="111">
        <f t="shared" si="19"/>
        <v>32072.117899663954</v>
      </c>
      <c r="EF21" s="111">
        <f t="shared" si="19"/>
        <v>32072.117899663954</v>
      </c>
      <c r="EG21" s="111">
        <f t="shared" si="19"/>
        <v>32072.117899663954</v>
      </c>
      <c r="EH21" s="111">
        <f t="shared" si="19"/>
        <v>32072.117899663954</v>
      </c>
      <c r="EI21" s="111">
        <f t="shared" si="19"/>
        <v>32072.117899663954</v>
      </c>
      <c r="EJ21" s="111">
        <f t="shared" si="19"/>
        <v>32072.117899663954</v>
      </c>
      <c r="EK21" s="111">
        <f t="shared" si="19"/>
        <v>32072.117899663954</v>
      </c>
      <c r="EL21" s="111">
        <f t="shared" si="19"/>
        <v>32072.117899663954</v>
      </c>
      <c r="EM21" s="111">
        <f t="shared" si="19"/>
        <v>32072.117899663954</v>
      </c>
      <c r="EN21" s="111">
        <f t="shared" si="19"/>
        <v>32072.117899663954</v>
      </c>
      <c r="EO21" s="111">
        <f t="shared" si="19"/>
        <v>32072.117899663954</v>
      </c>
      <c r="EP21" s="111">
        <f t="shared" si="19"/>
        <v>32072.117899663954</v>
      </c>
      <c r="EQ21" s="112"/>
    </row>
    <row r="23" spans="1:147" s="29" customFormat="1" x14ac:dyDescent="0.2">
      <c r="A23" s="28" t="s">
        <v>116</v>
      </c>
      <c r="Z23" s="117"/>
      <c r="EQ23" s="118"/>
    </row>
    <row r="24" spans="1:147" x14ac:dyDescent="0.2">
      <c r="B24" s="9" t="str">
        <f>Executive_Summary!F21</f>
        <v xml:space="preserve">Taxes </v>
      </c>
      <c r="AA24" s="53">
        <f t="shared" ref="AA24:BF24" si="20">(Taxes/12)*(1+Expense_Increase)^(AA$3-1)</f>
        <v>5665.6492874999994</v>
      </c>
      <c r="AB24" s="53">
        <f t="shared" si="20"/>
        <v>5665.6492874999994</v>
      </c>
      <c r="AC24" s="53">
        <f t="shared" si="20"/>
        <v>5665.6492874999994</v>
      </c>
      <c r="AD24" s="53">
        <f t="shared" si="20"/>
        <v>5665.6492874999994</v>
      </c>
      <c r="AE24" s="53">
        <f t="shared" si="20"/>
        <v>5665.6492874999994</v>
      </c>
      <c r="AF24" s="53">
        <f t="shared" si="20"/>
        <v>5665.6492874999994</v>
      </c>
      <c r="AG24" s="53">
        <f t="shared" si="20"/>
        <v>5665.6492874999994</v>
      </c>
      <c r="AH24" s="53">
        <f t="shared" si="20"/>
        <v>5665.6492874999994</v>
      </c>
      <c r="AI24" s="53">
        <f t="shared" si="20"/>
        <v>5665.6492874999994</v>
      </c>
      <c r="AJ24" s="53">
        <f t="shared" si="20"/>
        <v>5665.6492874999994</v>
      </c>
      <c r="AK24" s="53">
        <f t="shared" si="20"/>
        <v>5665.6492874999994</v>
      </c>
      <c r="AL24" s="53">
        <f t="shared" si="20"/>
        <v>5665.6492874999994</v>
      </c>
      <c r="AM24" s="53">
        <f t="shared" si="20"/>
        <v>5835.6187661249996</v>
      </c>
      <c r="AN24" s="53">
        <f t="shared" si="20"/>
        <v>5835.6187661249996</v>
      </c>
      <c r="AO24" s="53">
        <f t="shared" si="20"/>
        <v>5835.6187661249996</v>
      </c>
      <c r="AP24" s="53">
        <f t="shared" si="20"/>
        <v>5835.6187661249996</v>
      </c>
      <c r="AQ24" s="53">
        <f t="shared" si="20"/>
        <v>5835.6187661249996</v>
      </c>
      <c r="AR24" s="53">
        <f t="shared" si="20"/>
        <v>5835.6187661249996</v>
      </c>
      <c r="AS24" s="53">
        <f t="shared" si="20"/>
        <v>5835.6187661249996</v>
      </c>
      <c r="AT24" s="53">
        <f t="shared" si="20"/>
        <v>5835.6187661249996</v>
      </c>
      <c r="AU24" s="53">
        <f t="shared" si="20"/>
        <v>5835.6187661249996</v>
      </c>
      <c r="AV24" s="53">
        <f t="shared" si="20"/>
        <v>5835.6187661249996</v>
      </c>
      <c r="AW24" s="53">
        <f t="shared" si="20"/>
        <v>5835.6187661249996</v>
      </c>
      <c r="AX24" s="53">
        <f t="shared" si="20"/>
        <v>5835.6187661249996</v>
      </c>
      <c r="AY24" s="53">
        <f t="shared" si="20"/>
        <v>6010.6873291087495</v>
      </c>
      <c r="AZ24" s="53">
        <f t="shared" si="20"/>
        <v>6010.6873291087495</v>
      </c>
      <c r="BA24" s="53">
        <f t="shared" si="20"/>
        <v>6010.6873291087495</v>
      </c>
      <c r="BB24" s="53">
        <f t="shared" si="20"/>
        <v>6010.6873291087495</v>
      </c>
      <c r="BC24" s="53">
        <f t="shared" si="20"/>
        <v>6010.6873291087495</v>
      </c>
      <c r="BD24" s="53">
        <f t="shared" si="20"/>
        <v>6010.6873291087495</v>
      </c>
      <c r="BE24" s="53">
        <f t="shared" si="20"/>
        <v>6010.6873291087495</v>
      </c>
      <c r="BF24" s="53">
        <f t="shared" si="20"/>
        <v>6010.6873291087495</v>
      </c>
      <c r="BG24" s="53">
        <f t="shared" ref="BG24:CL24" si="21">(Taxes/12)*(1+Expense_Increase)^(BG$3-1)</f>
        <v>6010.6873291087495</v>
      </c>
      <c r="BH24" s="53">
        <f t="shared" si="21"/>
        <v>6010.6873291087495</v>
      </c>
      <c r="BI24" s="53">
        <f t="shared" si="21"/>
        <v>6010.6873291087495</v>
      </c>
      <c r="BJ24" s="53">
        <f t="shared" si="21"/>
        <v>6010.6873291087495</v>
      </c>
      <c r="BK24" s="53">
        <f t="shared" si="21"/>
        <v>6191.0079489820118</v>
      </c>
      <c r="BL24" s="53">
        <f t="shared" si="21"/>
        <v>6191.0079489820118</v>
      </c>
      <c r="BM24" s="53">
        <f t="shared" si="21"/>
        <v>6191.0079489820118</v>
      </c>
      <c r="BN24" s="53">
        <f t="shared" si="21"/>
        <v>6191.0079489820118</v>
      </c>
      <c r="BO24" s="53">
        <f t="shared" si="21"/>
        <v>6191.0079489820118</v>
      </c>
      <c r="BP24" s="53">
        <f t="shared" si="21"/>
        <v>6191.0079489820118</v>
      </c>
      <c r="BQ24" s="53">
        <f t="shared" si="21"/>
        <v>6191.0079489820118</v>
      </c>
      <c r="BR24" s="53">
        <f t="shared" si="21"/>
        <v>6191.0079489820118</v>
      </c>
      <c r="BS24" s="53">
        <f t="shared" si="21"/>
        <v>6191.0079489820118</v>
      </c>
      <c r="BT24" s="53">
        <f t="shared" si="21"/>
        <v>6191.0079489820118</v>
      </c>
      <c r="BU24" s="53">
        <f t="shared" si="21"/>
        <v>6191.0079489820118</v>
      </c>
      <c r="BV24" s="53">
        <f t="shared" si="21"/>
        <v>6191.0079489820118</v>
      </c>
      <c r="BW24" s="53">
        <f t="shared" si="21"/>
        <v>6376.7381874514722</v>
      </c>
      <c r="BX24" s="53">
        <f t="shared" si="21"/>
        <v>6376.7381874514722</v>
      </c>
      <c r="BY24" s="53">
        <f t="shared" si="21"/>
        <v>6376.7381874514722</v>
      </c>
      <c r="BZ24" s="53">
        <f t="shared" si="21"/>
        <v>6376.7381874514722</v>
      </c>
      <c r="CA24" s="53">
        <f t="shared" si="21"/>
        <v>6376.7381874514722</v>
      </c>
      <c r="CB24" s="53">
        <f t="shared" si="21"/>
        <v>6376.7381874514722</v>
      </c>
      <c r="CC24" s="53">
        <f t="shared" si="21"/>
        <v>6376.7381874514722</v>
      </c>
      <c r="CD24" s="53">
        <f t="shared" si="21"/>
        <v>6376.7381874514722</v>
      </c>
      <c r="CE24" s="53">
        <f t="shared" si="21"/>
        <v>6376.7381874514722</v>
      </c>
      <c r="CF24" s="53">
        <f t="shared" si="21"/>
        <v>6376.7381874514722</v>
      </c>
      <c r="CG24" s="53">
        <f t="shared" si="21"/>
        <v>6376.7381874514722</v>
      </c>
      <c r="CH24" s="53">
        <f t="shared" si="21"/>
        <v>6376.7381874514722</v>
      </c>
      <c r="CI24" s="53">
        <f t="shared" si="21"/>
        <v>6568.040333075016</v>
      </c>
      <c r="CJ24" s="53">
        <f t="shared" si="21"/>
        <v>6568.040333075016</v>
      </c>
      <c r="CK24" s="53">
        <f t="shared" si="21"/>
        <v>6568.040333075016</v>
      </c>
      <c r="CL24" s="53">
        <f t="shared" si="21"/>
        <v>6568.040333075016</v>
      </c>
      <c r="CM24" s="53">
        <f t="shared" ref="CM24:DR24" si="22">(Taxes/12)*(1+Expense_Increase)^(CM$3-1)</f>
        <v>6568.040333075016</v>
      </c>
      <c r="CN24" s="53">
        <f t="shared" si="22"/>
        <v>6568.040333075016</v>
      </c>
      <c r="CO24" s="53">
        <f t="shared" si="22"/>
        <v>6568.040333075016</v>
      </c>
      <c r="CP24" s="53">
        <f t="shared" si="22"/>
        <v>6568.040333075016</v>
      </c>
      <c r="CQ24" s="53">
        <f t="shared" si="22"/>
        <v>6568.040333075016</v>
      </c>
      <c r="CR24" s="53">
        <f t="shared" si="22"/>
        <v>6568.040333075016</v>
      </c>
      <c r="CS24" s="53">
        <f t="shared" si="22"/>
        <v>6568.040333075016</v>
      </c>
      <c r="CT24" s="53">
        <f t="shared" si="22"/>
        <v>6568.040333075016</v>
      </c>
      <c r="CU24" s="53">
        <f t="shared" si="22"/>
        <v>6765.0815430672665</v>
      </c>
      <c r="CV24" s="53">
        <f t="shared" si="22"/>
        <v>6765.0815430672665</v>
      </c>
      <c r="CW24" s="53">
        <f t="shared" si="22"/>
        <v>6765.0815430672665</v>
      </c>
      <c r="CX24" s="53">
        <f t="shared" si="22"/>
        <v>6765.0815430672665</v>
      </c>
      <c r="CY24" s="53">
        <f t="shared" si="22"/>
        <v>6765.0815430672665</v>
      </c>
      <c r="CZ24" s="53">
        <f t="shared" si="22"/>
        <v>6765.0815430672665</v>
      </c>
      <c r="DA24" s="53">
        <f t="shared" si="22"/>
        <v>6765.0815430672665</v>
      </c>
      <c r="DB24" s="53">
        <f t="shared" si="22"/>
        <v>6765.0815430672665</v>
      </c>
      <c r="DC24" s="53">
        <f t="shared" si="22"/>
        <v>6765.0815430672665</v>
      </c>
      <c r="DD24" s="53">
        <f t="shared" si="22"/>
        <v>6765.0815430672665</v>
      </c>
      <c r="DE24" s="53">
        <f t="shared" si="22"/>
        <v>6765.0815430672665</v>
      </c>
      <c r="DF24" s="53">
        <f t="shared" si="22"/>
        <v>6765.0815430672665</v>
      </c>
      <c r="DG24" s="53">
        <f t="shared" si="22"/>
        <v>6968.0339893592845</v>
      </c>
      <c r="DH24" s="53">
        <f t="shared" si="22"/>
        <v>6968.0339893592845</v>
      </c>
      <c r="DI24" s="53">
        <f t="shared" si="22"/>
        <v>6968.0339893592845</v>
      </c>
      <c r="DJ24" s="53">
        <f t="shared" si="22"/>
        <v>6968.0339893592845</v>
      </c>
      <c r="DK24" s="53">
        <f t="shared" si="22"/>
        <v>6968.0339893592845</v>
      </c>
      <c r="DL24" s="53">
        <f t="shared" si="22"/>
        <v>6968.0339893592845</v>
      </c>
      <c r="DM24" s="53">
        <f t="shared" si="22"/>
        <v>6968.0339893592845</v>
      </c>
      <c r="DN24" s="53">
        <f t="shared" si="22"/>
        <v>6968.0339893592845</v>
      </c>
      <c r="DO24" s="53">
        <f t="shared" si="22"/>
        <v>6968.0339893592845</v>
      </c>
      <c r="DP24" s="53">
        <f t="shared" si="22"/>
        <v>6968.0339893592845</v>
      </c>
      <c r="DQ24" s="53">
        <f t="shared" si="22"/>
        <v>6968.0339893592845</v>
      </c>
      <c r="DR24" s="53">
        <f t="shared" si="22"/>
        <v>6968.0339893592845</v>
      </c>
      <c r="DS24" s="53">
        <f t="shared" ref="DS24:EP24" si="23">(Taxes/12)*(1+Expense_Increase)^(DS$3-1)</f>
        <v>7177.0750090400625</v>
      </c>
      <c r="DT24" s="53">
        <f t="shared" si="23"/>
        <v>7177.0750090400625</v>
      </c>
      <c r="DU24" s="53">
        <f t="shared" si="23"/>
        <v>7177.0750090400625</v>
      </c>
      <c r="DV24" s="53">
        <f t="shared" si="23"/>
        <v>7177.0750090400625</v>
      </c>
      <c r="DW24" s="53">
        <f t="shared" si="23"/>
        <v>7177.0750090400625</v>
      </c>
      <c r="DX24" s="53">
        <f t="shared" si="23"/>
        <v>7177.0750090400625</v>
      </c>
      <c r="DY24" s="53">
        <f t="shared" si="23"/>
        <v>7177.0750090400625</v>
      </c>
      <c r="DZ24" s="53">
        <f t="shared" si="23"/>
        <v>7177.0750090400625</v>
      </c>
      <c r="EA24" s="53">
        <f t="shared" si="23"/>
        <v>7177.0750090400625</v>
      </c>
      <c r="EB24" s="53">
        <f t="shared" si="23"/>
        <v>7177.0750090400625</v>
      </c>
      <c r="EC24" s="53">
        <f t="shared" si="23"/>
        <v>7177.0750090400625</v>
      </c>
      <c r="ED24" s="53">
        <f t="shared" si="23"/>
        <v>7177.0750090400625</v>
      </c>
      <c r="EE24" s="53">
        <f t="shared" si="23"/>
        <v>7392.3872593112646</v>
      </c>
      <c r="EF24" s="53">
        <f t="shared" si="23"/>
        <v>7392.3872593112646</v>
      </c>
      <c r="EG24" s="53">
        <f t="shared" si="23"/>
        <v>7392.3872593112646</v>
      </c>
      <c r="EH24" s="53">
        <f t="shared" si="23"/>
        <v>7392.3872593112646</v>
      </c>
      <c r="EI24" s="53">
        <f t="shared" si="23"/>
        <v>7392.3872593112646</v>
      </c>
      <c r="EJ24" s="53">
        <f t="shared" si="23"/>
        <v>7392.3872593112646</v>
      </c>
      <c r="EK24" s="53">
        <f t="shared" si="23"/>
        <v>7392.3872593112646</v>
      </c>
      <c r="EL24" s="53">
        <f t="shared" si="23"/>
        <v>7392.3872593112646</v>
      </c>
      <c r="EM24" s="53">
        <f t="shared" si="23"/>
        <v>7392.3872593112646</v>
      </c>
      <c r="EN24" s="53">
        <f t="shared" si="23"/>
        <v>7392.3872593112646</v>
      </c>
      <c r="EO24" s="53">
        <f t="shared" si="23"/>
        <v>7392.3872593112646</v>
      </c>
      <c r="EP24" s="53">
        <f t="shared" si="23"/>
        <v>7392.3872593112646</v>
      </c>
    </row>
    <row r="25" spans="1:147" x14ac:dyDescent="0.2">
      <c r="B25" s="9" t="str">
        <f>Executive_Summary!F22</f>
        <v xml:space="preserve">Advertising/Marketing </v>
      </c>
      <c r="AA25" s="53">
        <f>(Executive_Summary!$I22/12)*(1+Expense_Increase)^(AA$3-1)</f>
        <v>0</v>
      </c>
      <c r="AB25" s="53">
        <f>(Executive_Summary!$I22/12)*(1+Expense_Increase)^(AB$3-1)</f>
        <v>0</v>
      </c>
      <c r="AC25" s="53">
        <f>(Executive_Summary!$I22/12)*(1+Expense_Increase)^(AC$3-1)</f>
        <v>0</v>
      </c>
      <c r="AD25" s="53">
        <f>(Executive_Summary!$I22/12)*(1+Expense_Increase)^(AD$3-1)</f>
        <v>0</v>
      </c>
      <c r="AE25" s="53">
        <f>(Executive_Summary!$I22/12)*(1+Expense_Increase)^(AE$3-1)</f>
        <v>0</v>
      </c>
      <c r="AF25" s="53">
        <f>(Executive_Summary!$I22/12)*(1+Expense_Increase)^(AF$3-1)</f>
        <v>0</v>
      </c>
      <c r="AG25" s="53">
        <f>(Executive_Summary!$I22/12)*(1+Expense_Increase)^(AG$3-1)</f>
        <v>0</v>
      </c>
      <c r="AH25" s="53">
        <f>(Executive_Summary!$I22/12)*(1+Expense_Increase)^(AH$3-1)</f>
        <v>0</v>
      </c>
      <c r="AI25" s="53">
        <f>(Executive_Summary!$I22/12)*(1+Expense_Increase)^(AI$3-1)</f>
        <v>0</v>
      </c>
      <c r="AJ25" s="53">
        <f>(Executive_Summary!$I22/12)*(1+Expense_Increase)^(AJ$3-1)</f>
        <v>0</v>
      </c>
      <c r="AK25" s="53">
        <f>(Executive_Summary!$I22/12)*(1+Expense_Increase)^(AK$3-1)</f>
        <v>0</v>
      </c>
      <c r="AL25" s="53">
        <f>(Executive_Summary!$I22/12)*(1+Expense_Increase)^(AL$3-1)</f>
        <v>0</v>
      </c>
      <c r="AM25" s="53">
        <f>(Executive_Summary!$I22/12)*(1+Expense_Increase)^(AM$3-1)</f>
        <v>0</v>
      </c>
      <c r="AN25" s="53">
        <f>(Executive_Summary!$I22/12)*(1+Expense_Increase)^(AN$3-1)</f>
        <v>0</v>
      </c>
      <c r="AO25" s="53">
        <f>(Executive_Summary!$I22/12)*(1+Expense_Increase)^(AO$3-1)</f>
        <v>0</v>
      </c>
      <c r="AP25" s="53">
        <f>(Executive_Summary!$I22/12)*(1+Expense_Increase)^(AP$3-1)</f>
        <v>0</v>
      </c>
      <c r="AQ25" s="53">
        <f>(Executive_Summary!$I22/12)*(1+Expense_Increase)^(AQ$3-1)</f>
        <v>0</v>
      </c>
      <c r="AR25" s="53">
        <f>(Executive_Summary!$I22/12)*(1+Expense_Increase)^(AR$3-1)</f>
        <v>0</v>
      </c>
      <c r="AS25" s="53">
        <f>(Executive_Summary!$I22/12)*(1+Expense_Increase)^(AS$3-1)</f>
        <v>0</v>
      </c>
      <c r="AT25" s="53">
        <f>(Executive_Summary!$I22/12)*(1+Expense_Increase)^(AT$3-1)</f>
        <v>0</v>
      </c>
      <c r="AU25" s="53">
        <f>(Executive_Summary!$I22/12)*(1+Expense_Increase)^(AU$3-1)</f>
        <v>0</v>
      </c>
      <c r="AV25" s="53">
        <f>(Executive_Summary!$I22/12)*(1+Expense_Increase)^(AV$3-1)</f>
        <v>0</v>
      </c>
      <c r="AW25" s="53">
        <f>(Executive_Summary!$I22/12)*(1+Expense_Increase)^(AW$3-1)</f>
        <v>0</v>
      </c>
      <c r="AX25" s="53">
        <f>(Executive_Summary!$I22/12)*(1+Expense_Increase)^(AX$3-1)</f>
        <v>0</v>
      </c>
      <c r="AY25" s="53">
        <f>(Executive_Summary!$I22/12)*(1+Expense_Increase)^(AY$3-1)</f>
        <v>0</v>
      </c>
      <c r="AZ25" s="53">
        <f>(Executive_Summary!$I22/12)*(1+Expense_Increase)^(AZ$3-1)</f>
        <v>0</v>
      </c>
      <c r="BA25" s="53">
        <f>(Executive_Summary!$I22/12)*(1+Expense_Increase)^(BA$3-1)</f>
        <v>0</v>
      </c>
      <c r="BB25" s="53">
        <f>(Executive_Summary!$I22/12)*(1+Expense_Increase)^(BB$3-1)</f>
        <v>0</v>
      </c>
      <c r="BC25" s="53">
        <f>(Executive_Summary!$I22/12)*(1+Expense_Increase)^(BC$3-1)</f>
        <v>0</v>
      </c>
      <c r="BD25" s="53">
        <f>(Executive_Summary!$I22/12)*(1+Expense_Increase)^(BD$3-1)</f>
        <v>0</v>
      </c>
      <c r="BE25" s="53">
        <f>(Executive_Summary!$I22/12)*(1+Expense_Increase)^(BE$3-1)</f>
        <v>0</v>
      </c>
      <c r="BF25" s="53">
        <f>(Executive_Summary!$I22/12)*(1+Expense_Increase)^(BF$3-1)</f>
        <v>0</v>
      </c>
      <c r="BG25" s="53">
        <f>(Executive_Summary!$I22/12)*(1+Expense_Increase)^(BG$3-1)</f>
        <v>0</v>
      </c>
      <c r="BH25" s="53">
        <f>(Executive_Summary!$I22/12)*(1+Expense_Increase)^(BH$3-1)</f>
        <v>0</v>
      </c>
      <c r="BI25" s="53">
        <f>(Executive_Summary!$I22/12)*(1+Expense_Increase)^(BI$3-1)</f>
        <v>0</v>
      </c>
      <c r="BJ25" s="53">
        <f>(Executive_Summary!$I22/12)*(1+Expense_Increase)^(BJ$3-1)</f>
        <v>0</v>
      </c>
      <c r="BK25" s="53">
        <f>(Executive_Summary!$I22/12)*(1+Expense_Increase)^(BK$3-1)</f>
        <v>0</v>
      </c>
      <c r="BL25" s="53">
        <f>(Executive_Summary!$I22/12)*(1+Expense_Increase)^(BL$3-1)</f>
        <v>0</v>
      </c>
      <c r="BM25" s="53">
        <f>(Executive_Summary!$I22/12)*(1+Expense_Increase)^(BM$3-1)</f>
        <v>0</v>
      </c>
      <c r="BN25" s="53">
        <f>(Executive_Summary!$I22/12)*(1+Expense_Increase)^(BN$3-1)</f>
        <v>0</v>
      </c>
      <c r="BO25" s="53">
        <f>(Executive_Summary!$I22/12)*(1+Expense_Increase)^(BO$3-1)</f>
        <v>0</v>
      </c>
      <c r="BP25" s="53">
        <f>(Executive_Summary!$I22/12)*(1+Expense_Increase)^(BP$3-1)</f>
        <v>0</v>
      </c>
      <c r="BQ25" s="53">
        <f>(Executive_Summary!$I22/12)*(1+Expense_Increase)^(BQ$3-1)</f>
        <v>0</v>
      </c>
      <c r="BR25" s="53">
        <f>(Executive_Summary!$I22/12)*(1+Expense_Increase)^(BR$3-1)</f>
        <v>0</v>
      </c>
      <c r="BS25" s="53">
        <f>(Executive_Summary!$I22/12)*(1+Expense_Increase)^(BS$3-1)</f>
        <v>0</v>
      </c>
      <c r="BT25" s="53">
        <f>(Executive_Summary!$I22/12)*(1+Expense_Increase)^(BT$3-1)</f>
        <v>0</v>
      </c>
      <c r="BU25" s="53">
        <f>(Executive_Summary!$I22/12)*(1+Expense_Increase)^(BU$3-1)</f>
        <v>0</v>
      </c>
      <c r="BV25" s="53">
        <f>(Executive_Summary!$I22/12)*(1+Expense_Increase)^(BV$3-1)</f>
        <v>0</v>
      </c>
      <c r="BW25" s="53">
        <f>(Executive_Summary!$I22/12)*(1+Expense_Increase)^(BW$3-1)</f>
        <v>0</v>
      </c>
      <c r="BX25" s="53">
        <f>(Executive_Summary!$I22/12)*(1+Expense_Increase)^(BX$3-1)</f>
        <v>0</v>
      </c>
      <c r="BY25" s="53">
        <f>(Executive_Summary!$I22/12)*(1+Expense_Increase)^(BY$3-1)</f>
        <v>0</v>
      </c>
      <c r="BZ25" s="53">
        <f>(Executive_Summary!$I22/12)*(1+Expense_Increase)^(BZ$3-1)</f>
        <v>0</v>
      </c>
      <c r="CA25" s="53">
        <f>(Executive_Summary!$I22/12)*(1+Expense_Increase)^(CA$3-1)</f>
        <v>0</v>
      </c>
      <c r="CB25" s="53">
        <f>(Executive_Summary!$I22/12)*(1+Expense_Increase)^(CB$3-1)</f>
        <v>0</v>
      </c>
      <c r="CC25" s="53">
        <f>(Executive_Summary!$I22/12)*(1+Expense_Increase)^(CC$3-1)</f>
        <v>0</v>
      </c>
      <c r="CD25" s="53">
        <f>(Executive_Summary!$I22/12)*(1+Expense_Increase)^(CD$3-1)</f>
        <v>0</v>
      </c>
      <c r="CE25" s="53">
        <f>(Executive_Summary!$I22/12)*(1+Expense_Increase)^(CE$3-1)</f>
        <v>0</v>
      </c>
      <c r="CF25" s="53">
        <f>(Executive_Summary!$I22/12)*(1+Expense_Increase)^(CF$3-1)</f>
        <v>0</v>
      </c>
      <c r="CG25" s="53">
        <f>(Executive_Summary!$I22/12)*(1+Expense_Increase)^(CG$3-1)</f>
        <v>0</v>
      </c>
      <c r="CH25" s="53">
        <f>(Executive_Summary!$I22/12)*(1+Expense_Increase)^(CH$3-1)</f>
        <v>0</v>
      </c>
      <c r="CI25" s="53">
        <f>(Executive_Summary!$I22/12)*(1+Expense_Increase)^(CI$3-1)</f>
        <v>0</v>
      </c>
      <c r="CJ25" s="53">
        <f>(Executive_Summary!$I22/12)*(1+Expense_Increase)^(CJ$3-1)</f>
        <v>0</v>
      </c>
      <c r="CK25" s="53">
        <f>(Executive_Summary!$I22/12)*(1+Expense_Increase)^(CK$3-1)</f>
        <v>0</v>
      </c>
      <c r="CL25" s="53">
        <f>(Executive_Summary!$I22/12)*(1+Expense_Increase)^(CL$3-1)</f>
        <v>0</v>
      </c>
      <c r="CM25" s="53">
        <f>(Executive_Summary!$I22/12)*(1+Expense_Increase)^(CM$3-1)</f>
        <v>0</v>
      </c>
      <c r="CN25" s="53">
        <f>(Executive_Summary!$I22/12)*(1+Expense_Increase)^(CN$3-1)</f>
        <v>0</v>
      </c>
      <c r="CO25" s="53">
        <f>(Executive_Summary!$I22/12)*(1+Expense_Increase)^(CO$3-1)</f>
        <v>0</v>
      </c>
      <c r="CP25" s="53">
        <f>(Executive_Summary!$I22/12)*(1+Expense_Increase)^(CP$3-1)</f>
        <v>0</v>
      </c>
      <c r="CQ25" s="53">
        <f>(Executive_Summary!$I22/12)*(1+Expense_Increase)^(CQ$3-1)</f>
        <v>0</v>
      </c>
      <c r="CR25" s="53">
        <f>(Executive_Summary!$I22/12)*(1+Expense_Increase)^(CR$3-1)</f>
        <v>0</v>
      </c>
      <c r="CS25" s="53">
        <f>(Executive_Summary!$I22/12)*(1+Expense_Increase)^(CS$3-1)</f>
        <v>0</v>
      </c>
      <c r="CT25" s="53">
        <f>(Executive_Summary!$I22/12)*(1+Expense_Increase)^(CT$3-1)</f>
        <v>0</v>
      </c>
      <c r="CU25" s="53">
        <f>(Executive_Summary!$I22/12)*(1+Expense_Increase)^(CU$3-1)</f>
        <v>0</v>
      </c>
      <c r="CV25" s="53">
        <f>(Executive_Summary!$I22/12)*(1+Expense_Increase)^(CV$3-1)</f>
        <v>0</v>
      </c>
      <c r="CW25" s="53">
        <f>(Executive_Summary!$I22/12)*(1+Expense_Increase)^(CW$3-1)</f>
        <v>0</v>
      </c>
      <c r="CX25" s="53">
        <f>(Executive_Summary!$I22/12)*(1+Expense_Increase)^(CX$3-1)</f>
        <v>0</v>
      </c>
      <c r="CY25" s="53">
        <f>(Executive_Summary!$I22/12)*(1+Expense_Increase)^(CY$3-1)</f>
        <v>0</v>
      </c>
      <c r="CZ25" s="53">
        <f>(Executive_Summary!$I22/12)*(1+Expense_Increase)^(CZ$3-1)</f>
        <v>0</v>
      </c>
      <c r="DA25" s="53">
        <f>(Executive_Summary!$I22/12)*(1+Expense_Increase)^(DA$3-1)</f>
        <v>0</v>
      </c>
      <c r="DB25" s="53">
        <f>(Executive_Summary!$I22/12)*(1+Expense_Increase)^(DB$3-1)</f>
        <v>0</v>
      </c>
      <c r="DC25" s="53">
        <f>(Executive_Summary!$I22/12)*(1+Expense_Increase)^(DC$3-1)</f>
        <v>0</v>
      </c>
      <c r="DD25" s="53">
        <f>(Executive_Summary!$I22/12)*(1+Expense_Increase)^(DD$3-1)</f>
        <v>0</v>
      </c>
      <c r="DE25" s="53">
        <f>(Executive_Summary!$I22/12)*(1+Expense_Increase)^(DE$3-1)</f>
        <v>0</v>
      </c>
      <c r="DF25" s="53">
        <f>(Executive_Summary!$I22/12)*(1+Expense_Increase)^(DF$3-1)</f>
        <v>0</v>
      </c>
      <c r="DG25" s="53">
        <f>(Executive_Summary!$I22/12)*(1+Expense_Increase)^(DG$3-1)</f>
        <v>0</v>
      </c>
      <c r="DH25" s="53">
        <f>(Executive_Summary!$I22/12)*(1+Expense_Increase)^(DH$3-1)</f>
        <v>0</v>
      </c>
      <c r="DI25" s="53">
        <f>(Executive_Summary!$I22/12)*(1+Expense_Increase)^(DI$3-1)</f>
        <v>0</v>
      </c>
      <c r="DJ25" s="53">
        <f>(Executive_Summary!$I22/12)*(1+Expense_Increase)^(DJ$3-1)</f>
        <v>0</v>
      </c>
      <c r="DK25" s="53">
        <f>(Executive_Summary!$I22/12)*(1+Expense_Increase)^(DK$3-1)</f>
        <v>0</v>
      </c>
      <c r="DL25" s="53">
        <f>(Executive_Summary!$I22/12)*(1+Expense_Increase)^(DL$3-1)</f>
        <v>0</v>
      </c>
      <c r="DM25" s="53">
        <f>(Executive_Summary!$I22/12)*(1+Expense_Increase)^(DM$3-1)</f>
        <v>0</v>
      </c>
      <c r="DN25" s="53">
        <f>(Executive_Summary!$I22/12)*(1+Expense_Increase)^(DN$3-1)</f>
        <v>0</v>
      </c>
      <c r="DO25" s="53">
        <f>(Executive_Summary!$I22/12)*(1+Expense_Increase)^(DO$3-1)</f>
        <v>0</v>
      </c>
      <c r="DP25" s="53">
        <f>(Executive_Summary!$I22/12)*(1+Expense_Increase)^(DP$3-1)</f>
        <v>0</v>
      </c>
      <c r="DQ25" s="53">
        <f>(Executive_Summary!$I22/12)*(1+Expense_Increase)^(DQ$3-1)</f>
        <v>0</v>
      </c>
      <c r="DR25" s="53">
        <f>(Executive_Summary!$I22/12)*(1+Expense_Increase)^(DR$3-1)</f>
        <v>0</v>
      </c>
      <c r="DS25" s="53">
        <f>(Executive_Summary!$I22/12)*(1+Expense_Increase)^(DS$3-1)</f>
        <v>0</v>
      </c>
      <c r="DT25" s="53">
        <f>(Executive_Summary!$I22/12)*(1+Expense_Increase)^(DT$3-1)</f>
        <v>0</v>
      </c>
      <c r="DU25" s="53">
        <f>(Executive_Summary!$I22/12)*(1+Expense_Increase)^(DU$3-1)</f>
        <v>0</v>
      </c>
      <c r="DV25" s="53">
        <f>(Executive_Summary!$I22/12)*(1+Expense_Increase)^(DV$3-1)</f>
        <v>0</v>
      </c>
      <c r="DW25" s="53">
        <f>(Executive_Summary!$I22/12)*(1+Expense_Increase)^(DW$3-1)</f>
        <v>0</v>
      </c>
      <c r="DX25" s="53">
        <f>(Executive_Summary!$I22/12)*(1+Expense_Increase)^(DX$3-1)</f>
        <v>0</v>
      </c>
      <c r="DY25" s="53">
        <f>(Executive_Summary!$I22/12)*(1+Expense_Increase)^(DY$3-1)</f>
        <v>0</v>
      </c>
      <c r="DZ25" s="53">
        <f>(Executive_Summary!$I22/12)*(1+Expense_Increase)^(DZ$3-1)</f>
        <v>0</v>
      </c>
      <c r="EA25" s="53">
        <f>(Executive_Summary!$I22/12)*(1+Expense_Increase)^(EA$3-1)</f>
        <v>0</v>
      </c>
      <c r="EB25" s="53">
        <f>(Executive_Summary!$I22/12)*(1+Expense_Increase)^(EB$3-1)</f>
        <v>0</v>
      </c>
      <c r="EC25" s="53">
        <f>(Executive_Summary!$I22/12)*(1+Expense_Increase)^(EC$3-1)</f>
        <v>0</v>
      </c>
      <c r="ED25" s="53">
        <f>(Executive_Summary!$I22/12)*(1+Expense_Increase)^(ED$3-1)</f>
        <v>0</v>
      </c>
      <c r="EE25" s="53">
        <f>(Executive_Summary!$I22/12)*(1+Expense_Increase)^(EE$3-1)</f>
        <v>0</v>
      </c>
      <c r="EF25" s="53">
        <f>(Executive_Summary!$I22/12)*(1+Expense_Increase)^(EF$3-1)</f>
        <v>0</v>
      </c>
      <c r="EG25" s="53">
        <f>(Executive_Summary!$I22/12)*(1+Expense_Increase)^(EG$3-1)</f>
        <v>0</v>
      </c>
      <c r="EH25" s="53">
        <f>(Executive_Summary!$I22/12)*(1+Expense_Increase)^(EH$3-1)</f>
        <v>0</v>
      </c>
      <c r="EI25" s="53">
        <f>(Executive_Summary!$I22/12)*(1+Expense_Increase)^(EI$3-1)</f>
        <v>0</v>
      </c>
      <c r="EJ25" s="53">
        <f>(Executive_Summary!$I22/12)*(1+Expense_Increase)^(EJ$3-1)</f>
        <v>0</v>
      </c>
      <c r="EK25" s="53">
        <f>(Executive_Summary!$I22/12)*(1+Expense_Increase)^(EK$3-1)</f>
        <v>0</v>
      </c>
      <c r="EL25" s="53">
        <f>(Executive_Summary!$I22/12)*(1+Expense_Increase)^(EL$3-1)</f>
        <v>0</v>
      </c>
      <c r="EM25" s="53">
        <f>(Executive_Summary!$I22/12)*(1+Expense_Increase)^(EM$3-1)</f>
        <v>0</v>
      </c>
      <c r="EN25" s="53">
        <f>(Executive_Summary!$I22/12)*(1+Expense_Increase)^(EN$3-1)</f>
        <v>0</v>
      </c>
      <c r="EO25" s="53">
        <f>(Executive_Summary!$I22/12)*(1+Expense_Increase)^(EO$3-1)</f>
        <v>0</v>
      </c>
      <c r="EP25" s="53">
        <f>(Executive_Summary!$I22/12)*(1+Expense_Increase)^(EP$3-1)</f>
        <v>0</v>
      </c>
    </row>
    <row r="26" spans="1:147" x14ac:dyDescent="0.2">
      <c r="B26" s="9" t="str">
        <f>Executive_Summary!F23</f>
        <v xml:space="preserve">Insurance </v>
      </c>
      <c r="AA26" s="53">
        <f>(Executive_Summary!$I23/12)*(1+Expense_Increase)^(AA$3-1)</f>
        <v>823.66666666666663</v>
      </c>
      <c r="AB26" s="53">
        <f>(Executive_Summary!$I23/12)*(1+Expense_Increase)^(AB$3-1)</f>
        <v>823.66666666666663</v>
      </c>
      <c r="AC26" s="53">
        <f>(Executive_Summary!$I23/12)*(1+Expense_Increase)^(AC$3-1)</f>
        <v>823.66666666666663</v>
      </c>
      <c r="AD26" s="53">
        <f>(Executive_Summary!$I23/12)*(1+Expense_Increase)^(AD$3-1)</f>
        <v>823.66666666666663</v>
      </c>
      <c r="AE26" s="53">
        <f>(Executive_Summary!$I23/12)*(1+Expense_Increase)^(AE$3-1)</f>
        <v>823.66666666666663</v>
      </c>
      <c r="AF26" s="53">
        <f>(Executive_Summary!$I23/12)*(1+Expense_Increase)^(AF$3-1)</f>
        <v>823.66666666666663</v>
      </c>
      <c r="AG26" s="53">
        <f>(Executive_Summary!$I23/12)*(1+Expense_Increase)^(AG$3-1)</f>
        <v>823.66666666666663</v>
      </c>
      <c r="AH26" s="53">
        <f>(Executive_Summary!$I23/12)*(1+Expense_Increase)^(AH$3-1)</f>
        <v>823.66666666666663</v>
      </c>
      <c r="AI26" s="53">
        <f>(Executive_Summary!$I23/12)*(1+Expense_Increase)^(AI$3-1)</f>
        <v>823.66666666666663</v>
      </c>
      <c r="AJ26" s="53">
        <f>(Executive_Summary!$I23/12)*(1+Expense_Increase)^(AJ$3-1)</f>
        <v>823.66666666666663</v>
      </c>
      <c r="AK26" s="53">
        <f>(Executive_Summary!$I23/12)*(1+Expense_Increase)^(AK$3-1)</f>
        <v>823.66666666666663</v>
      </c>
      <c r="AL26" s="53">
        <f>(Executive_Summary!$I23/12)*(1+Expense_Increase)^(AL$3-1)</f>
        <v>823.66666666666663</v>
      </c>
      <c r="AM26" s="53">
        <f>(Executive_Summary!$I23/12)*(1+Expense_Increase)^(AM$3-1)</f>
        <v>848.37666666666667</v>
      </c>
      <c r="AN26" s="53">
        <f>(Executive_Summary!$I23/12)*(1+Expense_Increase)^(AN$3-1)</f>
        <v>848.37666666666667</v>
      </c>
      <c r="AO26" s="53">
        <f>(Executive_Summary!$I23/12)*(1+Expense_Increase)^(AO$3-1)</f>
        <v>848.37666666666667</v>
      </c>
      <c r="AP26" s="53">
        <f>(Executive_Summary!$I23/12)*(1+Expense_Increase)^(AP$3-1)</f>
        <v>848.37666666666667</v>
      </c>
      <c r="AQ26" s="53">
        <f>(Executive_Summary!$I23/12)*(1+Expense_Increase)^(AQ$3-1)</f>
        <v>848.37666666666667</v>
      </c>
      <c r="AR26" s="53">
        <f>(Executive_Summary!$I23/12)*(1+Expense_Increase)^(AR$3-1)</f>
        <v>848.37666666666667</v>
      </c>
      <c r="AS26" s="53">
        <f>(Executive_Summary!$I23/12)*(1+Expense_Increase)^(AS$3-1)</f>
        <v>848.37666666666667</v>
      </c>
      <c r="AT26" s="53">
        <f>(Executive_Summary!$I23/12)*(1+Expense_Increase)^(AT$3-1)</f>
        <v>848.37666666666667</v>
      </c>
      <c r="AU26" s="53">
        <f>(Executive_Summary!$I23/12)*(1+Expense_Increase)^(AU$3-1)</f>
        <v>848.37666666666667</v>
      </c>
      <c r="AV26" s="53">
        <f>(Executive_Summary!$I23/12)*(1+Expense_Increase)^(AV$3-1)</f>
        <v>848.37666666666667</v>
      </c>
      <c r="AW26" s="53">
        <f>(Executive_Summary!$I23/12)*(1+Expense_Increase)^(AW$3-1)</f>
        <v>848.37666666666667</v>
      </c>
      <c r="AX26" s="53">
        <f>(Executive_Summary!$I23/12)*(1+Expense_Increase)^(AX$3-1)</f>
        <v>848.37666666666667</v>
      </c>
      <c r="AY26" s="53">
        <f>(Executive_Summary!$I23/12)*(1+Expense_Increase)^(AY$3-1)</f>
        <v>873.82796666666661</v>
      </c>
      <c r="AZ26" s="53">
        <f>(Executive_Summary!$I23/12)*(1+Expense_Increase)^(AZ$3-1)</f>
        <v>873.82796666666661</v>
      </c>
      <c r="BA26" s="53">
        <f>(Executive_Summary!$I23/12)*(1+Expense_Increase)^(BA$3-1)</f>
        <v>873.82796666666661</v>
      </c>
      <c r="BB26" s="53">
        <f>(Executive_Summary!$I23/12)*(1+Expense_Increase)^(BB$3-1)</f>
        <v>873.82796666666661</v>
      </c>
      <c r="BC26" s="53">
        <f>(Executive_Summary!$I23/12)*(1+Expense_Increase)^(BC$3-1)</f>
        <v>873.82796666666661</v>
      </c>
      <c r="BD26" s="53">
        <f>(Executive_Summary!$I23/12)*(1+Expense_Increase)^(BD$3-1)</f>
        <v>873.82796666666661</v>
      </c>
      <c r="BE26" s="53">
        <f>(Executive_Summary!$I23/12)*(1+Expense_Increase)^(BE$3-1)</f>
        <v>873.82796666666661</v>
      </c>
      <c r="BF26" s="53">
        <f>(Executive_Summary!$I23/12)*(1+Expense_Increase)^(BF$3-1)</f>
        <v>873.82796666666661</v>
      </c>
      <c r="BG26" s="53">
        <f>(Executive_Summary!$I23/12)*(1+Expense_Increase)^(BG$3-1)</f>
        <v>873.82796666666661</v>
      </c>
      <c r="BH26" s="53">
        <f>(Executive_Summary!$I23/12)*(1+Expense_Increase)^(BH$3-1)</f>
        <v>873.82796666666661</v>
      </c>
      <c r="BI26" s="53">
        <f>(Executive_Summary!$I23/12)*(1+Expense_Increase)^(BI$3-1)</f>
        <v>873.82796666666661</v>
      </c>
      <c r="BJ26" s="53">
        <f>(Executive_Summary!$I23/12)*(1+Expense_Increase)^(BJ$3-1)</f>
        <v>873.82796666666661</v>
      </c>
      <c r="BK26" s="53">
        <f>(Executive_Summary!$I23/12)*(1+Expense_Increase)^(BK$3-1)</f>
        <v>900.0428056666666</v>
      </c>
      <c r="BL26" s="53">
        <f>(Executive_Summary!$I23/12)*(1+Expense_Increase)^(BL$3-1)</f>
        <v>900.0428056666666</v>
      </c>
      <c r="BM26" s="53">
        <f>(Executive_Summary!$I23/12)*(1+Expense_Increase)^(BM$3-1)</f>
        <v>900.0428056666666</v>
      </c>
      <c r="BN26" s="53">
        <f>(Executive_Summary!$I23/12)*(1+Expense_Increase)^(BN$3-1)</f>
        <v>900.0428056666666</v>
      </c>
      <c r="BO26" s="53">
        <f>(Executive_Summary!$I23/12)*(1+Expense_Increase)^(BO$3-1)</f>
        <v>900.0428056666666</v>
      </c>
      <c r="BP26" s="53">
        <f>(Executive_Summary!$I23/12)*(1+Expense_Increase)^(BP$3-1)</f>
        <v>900.0428056666666</v>
      </c>
      <c r="BQ26" s="53">
        <f>(Executive_Summary!$I23/12)*(1+Expense_Increase)^(BQ$3-1)</f>
        <v>900.0428056666666</v>
      </c>
      <c r="BR26" s="53">
        <f>(Executive_Summary!$I23/12)*(1+Expense_Increase)^(BR$3-1)</f>
        <v>900.0428056666666</v>
      </c>
      <c r="BS26" s="53">
        <f>(Executive_Summary!$I23/12)*(1+Expense_Increase)^(BS$3-1)</f>
        <v>900.0428056666666</v>
      </c>
      <c r="BT26" s="53">
        <f>(Executive_Summary!$I23/12)*(1+Expense_Increase)^(BT$3-1)</f>
        <v>900.0428056666666</v>
      </c>
      <c r="BU26" s="53">
        <f>(Executive_Summary!$I23/12)*(1+Expense_Increase)^(BU$3-1)</f>
        <v>900.0428056666666</v>
      </c>
      <c r="BV26" s="53">
        <f>(Executive_Summary!$I23/12)*(1+Expense_Increase)^(BV$3-1)</f>
        <v>900.0428056666666</v>
      </c>
      <c r="BW26" s="53">
        <f>(Executive_Summary!$I23/12)*(1+Expense_Increase)^(BW$3-1)</f>
        <v>927.04408983666656</v>
      </c>
      <c r="BX26" s="53">
        <f>(Executive_Summary!$I23/12)*(1+Expense_Increase)^(BX$3-1)</f>
        <v>927.04408983666656</v>
      </c>
      <c r="BY26" s="53">
        <f>(Executive_Summary!$I23/12)*(1+Expense_Increase)^(BY$3-1)</f>
        <v>927.04408983666656</v>
      </c>
      <c r="BZ26" s="53">
        <f>(Executive_Summary!$I23/12)*(1+Expense_Increase)^(BZ$3-1)</f>
        <v>927.04408983666656</v>
      </c>
      <c r="CA26" s="53">
        <f>(Executive_Summary!$I23/12)*(1+Expense_Increase)^(CA$3-1)</f>
        <v>927.04408983666656</v>
      </c>
      <c r="CB26" s="53">
        <f>(Executive_Summary!$I23/12)*(1+Expense_Increase)^(CB$3-1)</f>
        <v>927.04408983666656</v>
      </c>
      <c r="CC26" s="53">
        <f>(Executive_Summary!$I23/12)*(1+Expense_Increase)^(CC$3-1)</f>
        <v>927.04408983666656</v>
      </c>
      <c r="CD26" s="53">
        <f>(Executive_Summary!$I23/12)*(1+Expense_Increase)^(CD$3-1)</f>
        <v>927.04408983666656</v>
      </c>
      <c r="CE26" s="53">
        <f>(Executive_Summary!$I23/12)*(1+Expense_Increase)^(CE$3-1)</f>
        <v>927.04408983666656</v>
      </c>
      <c r="CF26" s="53">
        <f>(Executive_Summary!$I23/12)*(1+Expense_Increase)^(CF$3-1)</f>
        <v>927.04408983666656</v>
      </c>
      <c r="CG26" s="53">
        <f>(Executive_Summary!$I23/12)*(1+Expense_Increase)^(CG$3-1)</f>
        <v>927.04408983666656</v>
      </c>
      <c r="CH26" s="53">
        <f>(Executive_Summary!$I23/12)*(1+Expense_Increase)^(CH$3-1)</f>
        <v>927.04408983666656</v>
      </c>
      <c r="CI26" s="53">
        <f>(Executive_Summary!$I23/12)*(1+Expense_Increase)^(CI$3-1)</f>
        <v>954.85541253176655</v>
      </c>
      <c r="CJ26" s="53">
        <f>(Executive_Summary!$I23/12)*(1+Expense_Increase)^(CJ$3-1)</f>
        <v>954.85541253176655</v>
      </c>
      <c r="CK26" s="53">
        <f>(Executive_Summary!$I23/12)*(1+Expense_Increase)^(CK$3-1)</f>
        <v>954.85541253176655</v>
      </c>
      <c r="CL26" s="53">
        <f>(Executive_Summary!$I23/12)*(1+Expense_Increase)^(CL$3-1)</f>
        <v>954.85541253176655</v>
      </c>
      <c r="CM26" s="53">
        <f>(Executive_Summary!$I23/12)*(1+Expense_Increase)^(CM$3-1)</f>
        <v>954.85541253176655</v>
      </c>
      <c r="CN26" s="53">
        <f>(Executive_Summary!$I23/12)*(1+Expense_Increase)^(CN$3-1)</f>
        <v>954.85541253176655</v>
      </c>
      <c r="CO26" s="53">
        <f>(Executive_Summary!$I23/12)*(1+Expense_Increase)^(CO$3-1)</f>
        <v>954.85541253176655</v>
      </c>
      <c r="CP26" s="53">
        <f>(Executive_Summary!$I23/12)*(1+Expense_Increase)^(CP$3-1)</f>
        <v>954.85541253176655</v>
      </c>
      <c r="CQ26" s="53">
        <f>(Executive_Summary!$I23/12)*(1+Expense_Increase)^(CQ$3-1)</f>
        <v>954.85541253176655</v>
      </c>
      <c r="CR26" s="53">
        <f>(Executive_Summary!$I23/12)*(1+Expense_Increase)^(CR$3-1)</f>
        <v>954.85541253176655</v>
      </c>
      <c r="CS26" s="53">
        <f>(Executive_Summary!$I23/12)*(1+Expense_Increase)^(CS$3-1)</f>
        <v>954.85541253176655</v>
      </c>
      <c r="CT26" s="53">
        <f>(Executive_Summary!$I23/12)*(1+Expense_Increase)^(CT$3-1)</f>
        <v>954.85541253176655</v>
      </c>
      <c r="CU26" s="53">
        <f>(Executive_Summary!$I23/12)*(1+Expense_Increase)^(CU$3-1)</f>
        <v>983.5010749077195</v>
      </c>
      <c r="CV26" s="53">
        <f>(Executive_Summary!$I23/12)*(1+Expense_Increase)^(CV$3-1)</f>
        <v>983.5010749077195</v>
      </c>
      <c r="CW26" s="53">
        <f>(Executive_Summary!$I23/12)*(1+Expense_Increase)^(CW$3-1)</f>
        <v>983.5010749077195</v>
      </c>
      <c r="CX26" s="53">
        <f>(Executive_Summary!$I23/12)*(1+Expense_Increase)^(CX$3-1)</f>
        <v>983.5010749077195</v>
      </c>
      <c r="CY26" s="53">
        <f>(Executive_Summary!$I23/12)*(1+Expense_Increase)^(CY$3-1)</f>
        <v>983.5010749077195</v>
      </c>
      <c r="CZ26" s="53">
        <f>(Executive_Summary!$I23/12)*(1+Expense_Increase)^(CZ$3-1)</f>
        <v>983.5010749077195</v>
      </c>
      <c r="DA26" s="53">
        <f>(Executive_Summary!$I23/12)*(1+Expense_Increase)^(DA$3-1)</f>
        <v>983.5010749077195</v>
      </c>
      <c r="DB26" s="53">
        <f>(Executive_Summary!$I23/12)*(1+Expense_Increase)^(DB$3-1)</f>
        <v>983.5010749077195</v>
      </c>
      <c r="DC26" s="53">
        <f>(Executive_Summary!$I23/12)*(1+Expense_Increase)^(DC$3-1)</f>
        <v>983.5010749077195</v>
      </c>
      <c r="DD26" s="53">
        <f>(Executive_Summary!$I23/12)*(1+Expense_Increase)^(DD$3-1)</f>
        <v>983.5010749077195</v>
      </c>
      <c r="DE26" s="53">
        <f>(Executive_Summary!$I23/12)*(1+Expense_Increase)^(DE$3-1)</f>
        <v>983.5010749077195</v>
      </c>
      <c r="DF26" s="53">
        <f>(Executive_Summary!$I23/12)*(1+Expense_Increase)^(DF$3-1)</f>
        <v>983.5010749077195</v>
      </c>
      <c r="DG26" s="53">
        <f>(Executive_Summary!$I23/12)*(1+Expense_Increase)^(DG$3-1)</f>
        <v>1013.0061071549512</v>
      </c>
      <c r="DH26" s="53">
        <f>(Executive_Summary!$I23/12)*(1+Expense_Increase)^(DH$3-1)</f>
        <v>1013.0061071549512</v>
      </c>
      <c r="DI26" s="53">
        <f>(Executive_Summary!$I23/12)*(1+Expense_Increase)^(DI$3-1)</f>
        <v>1013.0061071549512</v>
      </c>
      <c r="DJ26" s="53">
        <f>(Executive_Summary!$I23/12)*(1+Expense_Increase)^(DJ$3-1)</f>
        <v>1013.0061071549512</v>
      </c>
      <c r="DK26" s="53">
        <f>(Executive_Summary!$I23/12)*(1+Expense_Increase)^(DK$3-1)</f>
        <v>1013.0061071549512</v>
      </c>
      <c r="DL26" s="53">
        <f>(Executive_Summary!$I23/12)*(1+Expense_Increase)^(DL$3-1)</f>
        <v>1013.0061071549512</v>
      </c>
      <c r="DM26" s="53">
        <f>(Executive_Summary!$I23/12)*(1+Expense_Increase)^(DM$3-1)</f>
        <v>1013.0061071549512</v>
      </c>
      <c r="DN26" s="53">
        <f>(Executive_Summary!$I23/12)*(1+Expense_Increase)^(DN$3-1)</f>
        <v>1013.0061071549512</v>
      </c>
      <c r="DO26" s="53">
        <f>(Executive_Summary!$I23/12)*(1+Expense_Increase)^(DO$3-1)</f>
        <v>1013.0061071549512</v>
      </c>
      <c r="DP26" s="53">
        <f>(Executive_Summary!$I23/12)*(1+Expense_Increase)^(DP$3-1)</f>
        <v>1013.0061071549512</v>
      </c>
      <c r="DQ26" s="53">
        <f>(Executive_Summary!$I23/12)*(1+Expense_Increase)^(DQ$3-1)</f>
        <v>1013.0061071549512</v>
      </c>
      <c r="DR26" s="53">
        <f>(Executive_Summary!$I23/12)*(1+Expense_Increase)^(DR$3-1)</f>
        <v>1013.0061071549512</v>
      </c>
      <c r="DS26" s="53">
        <f>(Executive_Summary!$I23/12)*(1+Expense_Increase)^(DS$3-1)</f>
        <v>1043.3962903695997</v>
      </c>
      <c r="DT26" s="53">
        <f>(Executive_Summary!$I23/12)*(1+Expense_Increase)^(DT$3-1)</f>
        <v>1043.3962903695997</v>
      </c>
      <c r="DU26" s="53">
        <f>(Executive_Summary!$I23/12)*(1+Expense_Increase)^(DU$3-1)</f>
        <v>1043.3962903695997</v>
      </c>
      <c r="DV26" s="53">
        <f>(Executive_Summary!$I23/12)*(1+Expense_Increase)^(DV$3-1)</f>
        <v>1043.3962903695997</v>
      </c>
      <c r="DW26" s="53">
        <f>(Executive_Summary!$I23/12)*(1+Expense_Increase)^(DW$3-1)</f>
        <v>1043.3962903695997</v>
      </c>
      <c r="DX26" s="53">
        <f>(Executive_Summary!$I23/12)*(1+Expense_Increase)^(DX$3-1)</f>
        <v>1043.3962903695997</v>
      </c>
      <c r="DY26" s="53">
        <f>(Executive_Summary!$I23/12)*(1+Expense_Increase)^(DY$3-1)</f>
        <v>1043.3962903695997</v>
      </c>
      <c r="DZ26" s="53">
        <f>(Executive_Summary!$I23/12)*(1+Expense_Increase)^(DZ$3-1)</f>
        <v>1043.3962903695997</v>
      </c>
      <c r="EA26" s="53">
        <f>(Executive_Summary!$I23/12)*(1+Expense_Increase)^(EA$3-1)</f>
        <v>1043.3962903695997</v>
      </c>
      <c r="EB26" s="53">
        <f>(Executive_Summary!$I23/12)*(1+Expense_Increase)^(EB$3-1)</f>
        <v>1043.3962903695997</v>
      </c>
      <c r="EC26" s="53">
        <f>(Executive_Summary!$I23/12)*(1+Expense_Increase)^(EC$3-1)</f>
        <v>1043.3962903695997</v>
      </c>
      <c r="ED26" s="53">
        <f>(Executive_Summary!$I23/12)*(1+Expense_Increase)^(ED$3-1)</f>
        <v>1043.3962903695997</v>
      </c>
      <c r="EE26" s="53">
        <f>(Executive_Summary!$I23/12)*(1+Expense_Increase)^(EE$3-1)</f>
        <v>1074.6981790806876</v>
      </c>
      <c r="EF26" s="53">
        <f>(Executive_Summary!$I23/12)*(1+Expense_Increase)^(EF$3-1)</f>
        <v>1074.6981790806876</v>
      </c>
      <c r="EG26" s="53">
        <f>(Executive_Summary!$I23/12)*(1+Expense_Increase)^(EG$3-1)</f>
        <v>1074.6981790806876</v>
      </c>
      <c r="EH26" s="53">
        <f>(Executive_Summary!$I23/12)*(1+Expense_Increase)^(EH$3-1)</f>
        <v>1074.6981790806876</v>
      </c>
      <c r="EI26" s="53">
        <f>(Executive_Summary!$I23/12)*(1+Expense_Increase)^(EI$3-1)</f>
        <v>1074.6981790806876</v>
      </c>
      <c r="EJ26" s="53">
        <f>(Executive_Summary!$I23/12)*(1+Expense_Increase)^(EJ$3-1)</f>
        <v>1074.6981790806876</v>
      </c>
      <c r="EK26" s="53">
        <f>(Executive_Summary!$I23/12)*(1+Expense_Increase)^(EK$3-1)</f>
        <v>1074.6981790806876</v>
      </c>
      <c r="EL26" s="53">
        <f>(Executive_Summary!$I23/12)*(1+Expense_Increase)^(EL$3-1)</f>
        <v>1074.6981790806876</v>
      </c>
      <c r="EM26" s="53">
        <f>(Executive_Summary!$I23/12)*(1+Expense_Increase)^(EM$3-1)</f>
        <v>1074.6981790806876</v>
      </c>
      <c r="EN26" s="53">
        <f>(Executive_Summary!$I23/12)*(1+Expense_Increase)^(EN$3-1)</f>
        <v>1074.6981790806876</v>
      </c>
      <c r="EO26" s="53">
        <f>(Executive_Summary!$I23/12)*(1+Expense_Increase)^(EO$3-1)</f>
        <v>1074.6981790806876</v>
      </c>
      <c r="EP26" s="53">
        <f>(Executive_Summary!$I23/12)*(1+Expense_Increase)^(EP$3-1)</f>
        <v>1074.6981790806876</v>
      </c>
    </row>
    <row r="27" spans="1:147" x14ac:dyDescent="0.2">
      <c r="B27" s="9" t="str">
        <f>Executive_Summary!F24</f>
        <v>Cleaning</v>
      </c>
      <c r="AA27" s="53">
        <f>(Executive_Summary!$I24/12)*(1+Expense_Increase)^(AA$3-1)</f>
        <v>100</v>
      </c>
      <c r="AB27" s="53">
        <f>(Executive_Summary!$I24/12)*(1+Expense_Increase)^(AB$3-1)</f>
        <v>100</v>
      </c>
      <c r="AC27" s="53">
        <f>(Executive_Summary!$I24/12)*(1+Expense_Increase)^(AC$3-1)</f>
        <v>100</v>
      </c>
      <c r="AD27" s="53">
        <f>(Executive_Summary!$I24/12)*(1+Expense_Increase)^(AD$3-1)</f>
        <v>100</v>
      </c>
      <c r="AE27" s="53">
        <f>(Executive_Summary!$I24/12)*(1+Expense_Increase)^(AE$3-1)</f>
        <v>100</v>
      </c>
      <c r="AF27" s="53">
        <f>(Executive_Summary!$I24/12)*(1+Expense_Increase)^(AF$3-1)</f>
        <v>100</v>
      </c>
      <c r="AG27" s="53">
        <f>(Executive_Summary!$I24/12)*(1+Expense_Increase)^(AG$3-1)</f>
        <v>100</v>
      </c>
      <c r="AH27" s="53">
        <f>(Executive_Summary!$I24/12)*(1+Expense_Increase)^(AH$3-1)</f>
        <v>100</v>
      </c>
      <c r="AI27" s="53">
        <f>(Executive_Summary!$I24/12)*(1+Expense_Increase)^(AI$3-1)</f>
        <v>100</v>
      </c>
      <c r="AJ27" s="53">
        <f>(Executive_Summary!$I24/12)*(1+Expense_Increase)^(AJ$3-1)</f>
        <v>100</v>
      </c>
      <c r="AK27" s="53">
        <f>(Executive_Summary!$I24/12)*(1+Expense_Increase)^(AK$3-1)</f>
        <v>100</v>
      </c>
      <c r="AL27" s="53">
        <f>(Executive_Summary!$I24/12)*(1+Expense_Increase)^(AL$3-1)</f>
        <v>100</v>
      </c>
      <c r="AM27" s="53">
        <f>(Executive_Summary!$I24/12)*(1+Expense_Increase)^(AM$3-1)</f>
        <v>103</v>
      </c>
      <c r="AN27" s="53">
        <f>(Executive_Summary!$I24/12)*(1+Expense_Increase)^(AN$3-1)</f>
        <v>103</v>
      </c>
      <c r="AO27" s="53">
        <f>(Executive_Summary!$I24/12)*(1+Expense_Increase)^(AO$3-1)</f>
        <v>103</v>
      </c>
      <c r="AP27" s="53">
        <f>(Executive_Summary!$I24/12)*(1+Expense_Increase)^(AP$3-1)</f>
        <v>103</v>
      </c>
      <c r="AQ27" s="53">
        <f>(Executive_Summary!$I24/12)*(1+Expense_Increase)^(AQ$3-1)</f>
        <v>103</v>
      </c>
      <c r="AR27" s="53">
        <f>(Executive_Summary!$I24/12)*(1+Expense_Increase)^(AR$3-1)</f>
        <v>103</v>
      </c>
      <c r="AS27" s="53">
        <f>(Executive_Summary!$I24/12)*(1+Expense_Increase)^(AS$3-1)</f>
        <v>103</v>
      </c>
      <c r="AT27" s="53">
        <f>(Executive_Summary!$I24/12)*(1+Expense_Increase)^(AT$3-1)</f>
        <v>103</v>
      </c>
      <c r="AU27" s="53">
        <f>(Executive_Summary!$I24/12)*(1+Expense_Increase)^(AU$3-1)</f>
        <v>103</v>
      </c>
      <c r="AV27" s="53">
        <f>(Executive_Summary!$I24/12)*(1+Expense_Increase)^(AV$3-1)</f>
        <v>103</v>
      </c>
      <c r="AW27" s="53">
        <f>(Executive_Summary!$I24/12)*(1+Expense_Increase)^(AW$3-1)</f>
        <v>103</v>
      </c>
      <c r="AX27" s="53">
        <f>(Executive_Summary!$I24/12)*(1+Expense_Increase)^(AX$3-1)</f>
        <v>103</v>
      </c>
      <c r="AY27" s="53">
        <f>(Executive_Summary!$I24/12)*(1+Expense_Increase)^(AY$3-1)</f>
        <v>106.08999999999999</v>
      </c>
      <c r="AZ27" s="53">
        <f>(Executive_Summary!$I24/12)*(1+Expense_Increase)^(AZ$3-1)</f>
        <v>106.08999999999999</v>
      </c>
      <c r="BA27" s="53">
        <f>(Executive_Summary!$I24/12)*(1+Expense_Increase)^(BA$3-1)</f>
        <v>106.08999999999999</v>
      </c>
      <c r="BB27" s="53">
        <f>(Executive_Summary!$I24/12)*(1+Expense_Increase)^(BB$3-1)</f>
        <v>106.08999999999999</v>
      </c>
      <c r="BC27" s="53">
        <f>(Executive_Summary!$I24/12)*(1+Expense_Increase)^(BC$3-1)</f>
        <v>106.08999999999999</v>
      </c>
      <c r="BD27" s="53">
        <f>(Executive_Summary!$I24/12)*(1+Expense_Increase)^(BD$3-1)</f>
        <v>106.08999999999999</v>
      </c>
      <c r="BE27" s="53">
        <f>(Executive_Summary!$I24/12)*(1+Expense_Increase)^(BE$3-1)</f>
        <v>106.08999999999999</v>
      </c>
      <c r="BF27" s="53">
        <f>(Executive_Summary!$I24/12)*(1+Expense_Increase)^(BF$3-1)</f>
        <v>106.08999999999999</v>
      </c>
      <c r="BG27" s="53">
        <f>(Executive_Summary!$I24/12)*(1+Expense_Increase)^(BG$3-1)</f>
        <v>106.08999999999999</v>
      </c>
      <c r="BH27" s="53">
        <f>(Executive_Summary!$I24/12)*(1+Expense_Increase)^(BH$3-1)</f>
        <v>106.08999999999999</v>
      </c>
      <c r="BI27" s="53">
        <f>(Executive_Summary!$I24/12)*(1+Expense_Increase)^(BI$3-1)</f>
        <v>106.08999999999999</v>
      </c>
      <c r="BJ27" s="53">
        <f>(Executive_Summary!$I24/12)*(1+Expense_Increase)^(BJ$3-1)</f>
        <v>106.08999999999999</v>
      </c>
      <c r="BK27" s="53">
        <f>(Executive_Summary!$I24/12)*(1+Expense_Increase)^(BK$3-1)</f>
        <v>109.2727</v>
      </c>
      <c r="BL27" s="53">
        <f>(Executive_Summary!$I24/12)*(1+Expense_Increase)^(BL$3-1)</f>
        <v>109.2727</v>
      </c>
      <c r="BM27" s="53">
        <f>(Executive_Summary!$I24/12)*(1+Expense_Increase)^(BM$3-1)</f>
        <v>109.2727</v>
      </c>
      <c r="BN27" s="53">
        <f>(Executive_Summary!$I24/12)*(1+Expense_Increase)^(BN$3-1)</f>
        <v>109.2727</v>
      </c>
      <c r="BO27" s="53">
        <f>(Executive_Summary!$I24/12)*(1+Expense_Increase)^(BO$3-1)</f>
        <v>109.2727</v>
      </c>
      <c r="BP27" s="53">
        <f>(Executive_Summary!$I24/12)*(1+Expense_Increase)^(BP$3-1)</f>
        <v>109.2727</v>
      </c>
      <c r="BQ27" s="53">
        <f>(Executive_Summary!$I24/12)*(1+Expense_Increase)^(BQ$3-1)</f>
        <v>109.2727</v>
      </c>
      <c r="BR27" s="53">
        <f>(Executive_Summary!$I24/12)*(1+Expense_Increase)^(BR$3-1)</f>
        <v>109.2727</v>
      </c>
      <c r="BS27" s="53">
        <f>(Executive_Summary!$I24/12)*(1+Expense_Increase)^(BS$3-1)</f>
        <v>109.2727</v>
      </c>
      <c r="BT27" s="53">
        <f>(Executive_Summary!$I24/12)*(1+Expense_Increase)^(BT$3-1)</f>
        <v>109.2727</v>
      </c>
      <c r="BU27" s="53">
        <f>(Executive_Summary!$I24/12)*(1+Expense_Increase)^(BU$3-1)</f>
        <v>109.2727</v>
      </c>
      <c r="BV27" s="53">
        <f>(Executive_Summary!$I24/12)*(1+Expense_Increase)^(BV$3-1)</f>
        <v>109.2727</v>
      </c>
      <c r="BW27" s="53">
        <f>(Executive_Summary!$I24/12)*(1+Expense_Increase)^(BW$3-1)</f>
        <v>112.55088099999999</v>
      </c>
      <c r="BX27" s="53">
        <f>(Executive_Summary!$I24/12)*(1+Expense_Increase)^(BX$3-1)</f>
        <v>112.55088099999999</v>
      </c>
      <c r="BY27" s="53">
        <f>(Executive_Summary!$I24/12)*(1+Expense_Increase)^(BY$3-1)</f>
        <v>112.55088099999999</v>
      </c>
      <c r="BZ27" s="53">
        <f>(Executive_Summary!$I24/12)*(1+Expense_Increase)^(BZ$3-1)</f>
        <v>112.55088099999999</v>
      </c>
      <c r="CA27" s="53">
        <f>(Executive_Summary!$I24/12)*(1+Expense_Increase)^(CA$3-1)</f>
        <v>112.55088099999999</v>
      </c>
      <c r="CB27" s="53">
        <f>(Executive_Summary!$I24/12)*(1+Expense_Increase)^(CB$3-1)</f>
        <v>112.55088099999999</v>
      </c>
      <c r="CC27" s="53">
        <f>(Executive_Summary!$I24/12)*(1+Expense_Increase)^(CC$3-1)</f>
        <v>112.55088099999999</v>
      </c>
      <c r="CD27" s="53">
        <f>(Executive_Summary!$I24/12)*(1+Expense_Increase)^(CD$3-1)</f>
        <v>112.55088099999999</v>
      </c>
      <c r="CE27" s="53">
        <f>(Executive_Summary!$I24/12)*(1+Expense_Increase)^(CE$3-1)</f>
        <v>112.55088099999999</v>
      </c>
      <c r="CF27" s="53">
        <f>(Executive_Summary!$I24/12)*(1+Expense_Increase)^(CF$3-1)</f>
        <v>112.55088099999999</v>
      </c>
      <c r="CG27" s="53">
        <f>(Executive_Summary!$I24/12)*(1+Expense_Increase)^(CG$3-1)</f>
        <v>112.55088099999999</v>
      </c>
      <c r="CH27" s="53">
        <f>(Executive_Summary!$I24/12)*(1+Expense_Increase)^(CH$3-1)</f>
        <v>112.55088099999999</v>
      </c>
      <c r="CI27" s="53">
        <f>(Executive_Summary!$I24/12)*(1+Expense_Increase)^(CI$3-1)</f>
        <v>115.92740742999999</v>
      </c>
      <c r="CJ27" s="53">
        <f>(Executive_Summary!$I24/12)*(1+Expense_Increase)^(CJ$3-1)</f>
        <v>115.92740742999999</v>
      </c>
      <c r="CK27" s="53">
        <f>(Executive_Summary!$I24/12)*(1+Expense_Increase)^(CK$3-1)</f>
        <v>115.92740742999999</v>
      </c>
      <c r="CL27" s="53">
        <f>(Executive_Summary!$I24/12)*(1+Expense_Increase)^(CL$3-1)</f>
        <v>115.92740742999999</v>
      </c>
      <c r="CM27" s="53">
        <f>(Executive_Summary!$I24/12)*(1+Expense_Increase)^(CM$3-1)</f>
        <v>115.92740742999999</v>
      </c>
      <c r="CN27" s="53">
        <f>(Executive_Summary!$I24/12)*(1+Expense_Increase)^(CN$3-1)</f>
        <v>115.92740742999999</v>
      </c>
      <c r="CO27" s="53">
        <f>(Executive_Summary!$I24/12)*(1+Expense_Increase)^(CO$3-1)</f>
        <v>115.92740742999999</v>
      </c>
      <c r="CP27" s="53">
        <f>(Executive_Summary!$I24/12)*(1+Expense_Increase)^(CP$3-1)</f>
        <v>115.92740742999999</v>
      </c>
      <c r="CQ27" s="53">
        <f>(Executive_Summary!$I24/12)*(1+Expense_Increase)^(CQ$3-1)</f>
        <v>115.92740742999999</v>
      </c>
      <c r="CR27" s="53">
        <f>(Executive_Summary!$I24/12)*(1+Expense_Increase)^(CR$3-1)</f>
        <v>115.92740742999999</v>
      </c>
      <c r="CS27" s="53">
        <f>(Executive_Summary!$I24/12)*(1+Expense_Increase)^(CS$3-1)</f>
        <v>115.92740742999999</v>
      </c>
      <c r="CT27" s="53">
        <f>(Executive_Summary!$I24/12)*(1+Expense_Increase)^(CT$3-1)</f>
        <v>115.92740742999999</v>
      </c>
      <c r="CU27" s="53">
        <f>(Executive_Summary!$I24/12)*(1+Expense_Increase)^(CU$3-1)</f>
        <v>119.40522965289999</v>
      </c>
      <c r="CV27" s="53">
        <f>(Executive_Summary!$I24/12)*(1+Expense_Increase)^(CV$3-1)</f>
        <v>119.40522965289999</v>
      </c>
      <c r="CW27" s="53">
        <f>(Executive_Summary!$I24/12)*(1+Expense_Increase)^(CW$3-1)</f>
        <v>119.40522965289999</v>
      </c>
      <c r="CX27" s="53">
        <f>(Executive_Summary!$I24/12)*(1+Expense_Increase)^(CX$3-1)</f>
        <v>119.40522965289999</v>
      </c>
      <c r="CY27" s="53">
        <f>(Executive_Summary!$I24/12)*(1+Expense_Increase)^(CY$3-1)</f>
        <v>119.40522965289999</v>
      </c>
      <c r="CZ27" s="53">
        <f>(Executive_Summary!$I24/12)*(1+Expense_Increase)^(CZ$3-1)</f>
        <v>119.40522965289999</v>
      </c>
      <c r="DA27" s="53">
        <f>(Executive_Summary!$I24/12)*(1+Expense_Increase)^(DA$3-1)</f>
        <v>119.40522965289999</v>
      </c>
      <c r="DB27" s="53">
        <f>(Executive_Summary!$I24/12)*(1+Expense_Increase)^(DB$3-1)</f>
        <v>119.40522965289999</v>
      </c>
      <c r="DC27" s="53">
        <f>(Executive_Summary!$I24/12)*(1+Expense_Increase)^(DC$3-1)</f>
        <v>119.40522965289999</v>
      </c>
      <c r="DD27" s="53">
        <f>(Executive_Summary!$I24/12)*(1+Expense_Increase)^(DD$3-1)</f>
        <v>119.40522965289999</v>
      </c>
      <c r="DE27" s="53">
        <f>(Executive_Summary!$I24/12)*(1+Expense_Increase)^(DE$3-1)</f>
        <v>119.40522965289999</v>
      </c>
      <c r="DF27" s="53">
        <f>(Executive_Summary!$I24/12)*(1+Expense_Increase)^(DF$3-1)</f>
        <v>119.40522965289999</v>
      </c>
      <c r="DG27" s="53">
        <f>(Executive_Summary!$I24/12)*(1+Expense_Increase)^(DG$3-1)</f>
        <v>122.987386542487</v>
      </c>
      <c r="DH27" s="53">
        <f>(Executive_Summary!$I24/12)*(1+Expense_Increase)^(DH$3-1)</f>
        <v>122.987386542487</v>
      </c>
      <c r="DI27" s="53">
        <f>(Executive_Summary!$I24/12)*(1+Expense_Increase)^(DI$3-1)</f>
        <v>122.987386542487</v>
      </c>
      <c r="DJ27" s="53">
        <f>(Executive_Summary!$I24/12)*(1+Expense_Increase)^(DJ$3-1)</f>
        <v>122.987386542487</v>
      </c>
      <c r="DK27" s="53">
        <f>(Executive_Summary!$I24/12)*(1+Expense_Increase)^(DK$3-1)</f>
        <v>122.987386542487</v>
      </c>
      <c r="DL27" s="53">
        <f>(Executive_Summary!$I24/12)*(1+Expense_Increase)^(DL$3-1)</f>
        <v>122.987386542487</v>
      </c>
      <c r="DM27" s="53">
        <f>(Executive_Summary!$I24/12)*(1+Expense_Increase)^(DM$3-1)</f>
        <v>122.987386542487</v>
      </c>
      <c r="DN27" s="53">
        <f>(Executive_Summary!$I24/12)*(1+Expense_Increase)^(DN$3-1)</f>
        <v>122.987386542487</v>
      </c>
      <c r="DO27" s="53">
        <f>(Executive_Summary!$I24/12)*(1+Expense_Increase)^(DO$3-1)</f>
        <v>122.987386542487</v>
      </c>
      <c r="DP27" s="53">
        <f>(Executive_Summary!$I24/12)*(1+Expense_Increase)^(DP$3-1)</f>
        <v>122.987386542487</v>
      </c>
      <c r="DQ27" s="53">
        <f>(Executive_Summary!$I24/12)*(1+Expense_Increase)^(DQ$3-1)</f>
        <v>122.987386542487</v>
      </c>
      <c r="DR27" s="53">
        <f>(Executive_Summary!$I24/12)*(1+Expense_Increase)^(DR$3-1)</f>
        <v>122.987386542487</v>
      </c>
      <c r="DS27" s="53">
        <f>(Executive_Summary!$I24/12)*(1+Expense_Increase)^(DS$3-1)</f>
        <v>126.67700813876159</v>
      </c>
      <c r="DT27" s="53">
        <f>(Executive_Summary!$I24/12)*(1+Expense_Increase)^(DT$3-1)</f>
        <v>126.67700813876159</v>
      </c>
      <c r="DU27" s="53">
        <f>(Executive_Summary!$I24/12)*(1+Expense_Increase)^(DU$3-1)</f>
        <v>126.67700813876159</v>
      </c>
      <c r="DV27" s="53">
        <f>(Executive_Summary!$I24/12)*(1+Expense_Increase)^(DV$3-1)</f>
        <v>126.67700813876159</v>
      </c>
      <c r="DW27" s="53">
        <f>(Executive_Summary!$I24/12)*(1+Expense_Increase)^(DW$3-1)</f>
        <v>126.67700813876159</v>
      </c>
      <c r="DX27" s="53">
        <f>(Executive_Summary!$I24/12)*(1+Expense_Increase)^(DX$3-1)</f>
        <v>126.67700813876159</v>
      </c>
      <c r="DY27" s="53">
        <f>(Executive_Summary!$I24/12)*(1+Expense_Increase)^(DY$3-1)</f>
        <v>126.67700813876159</v>
      </c>
      <c r="DZ27" s="53">
        <f>(Executive_Summary!$I24/12)*(1+Expense_Increase)^(DZ$3-1)</f>
        <v>126.67700813876159</v>
      </c>
      <c r="EA27" s="53">
        <f>(Executive_Summary!$I24/12)*(1+Expense_Increase)^(EA$3-1)</f>
        <v>126.67700813876159</v>
      </c>
      <c r="EB27" s="53">
        <f>(Executive_Summary!$I24/12)*(1+Expense_Increase)^(EB$3-1)</f>
        <v>126.67700813876159</v>
      </c>
      <c r="EC27" s="53">
        <f>(Executive_Summary!$I24/12)*(1+Expense_Increase)^(EC$3-1)</f>
        <v>126.67700813876159</v>
      </c>
      <c r="ED27" s="53">
        <f>(Executive_Summary!$I24/12)*(1+Expense_Increase)^(ED$3-1)</f>
        <v>126.67700813876159</v>
      </c>
      <c r="EE27" s="53">
        <f>(Executive_Summary!$I24/12)*(1+Expense_Increase)^(EE$3-1)</f>
        <v>130.47731838292444</v>
      </c>
      <c r="EF27" s="53">
        <f>(Executive_Summary!$I24/12)*(1+Expense_Increase)^(EF$3-1)</f>
        <v>130.47731838292444</v>
      </c>
      <c r="EG27" s="53">
        <f>(Executive_Summary!$I24/12)*(1+Expense_Increase)^(EG$3-1)</f>
        <v>130.47731838292444</v>
      </c>
      <c r="EH27" s="53">
        <f>(Executive_Summary!$I24/12)*(1+Expense_Increase)^(EH$3-1)</f>
        <v>130.47731838292444</v>
      </c>
      <c r="EI27" s="53">
        <f>(Executive_Summary!$I24/12)*(1+Expense_Increase)^(EI$3-1)</f>
        <v>130.47731838292444</v>
      </c>
      <c r="EJ27" s="53">
        <f>(Executive_Summary!$I24/12)*(1+Expense_Increase)^(EJ$3-1)</f>
        <v>130.47731838292444</v>
      </c>
      <c r="EK27" s="53">
        <f>(Executive_Summary!$I24/12)*(1+Expense_Increase)^(EK$3-1)</f>
        <v>130.47731838292444</v>
      </c>
      <c r="EL27" s="53">
        <f>(Executive_Summary!$I24/12)*(1+Expense_Increase)^(EL$3-1)</f>
        <v>130.47731838292444</v>
      </c>
      <c r="EM27" s="53">
        <f>(Executive_Summary!$I24/12)*(1+Expense_Increase)^(EM$3-1)</f>
        <v>130.47731838292444</v>
      </c>
      <c r="EN27" s="53">
        <f>(Executive_Summary!$I24/12)*(1+Expense_Increase)^(EN$3-1)</f>
        <v>130.47731838292444</v>
      </c>
      <c r="EO27" s="53">
        <f>(Executive_Summary!$I24/12)*(1+Expense_Increase)^(EO$3-1)</f>
        <v>130.47731838292444</v>
      </c>
      <c r="EP27" s="53">
        <f>(Executive_Summary!$I24/12)*(1+Expense_Increase)^(EP$3-1)</f>
        <v>130.47731838292444</v>
      </c>
    </row>
    <row r="28" spans="1:147" x14ac:dyDescent="0.2">
      <c r="B28" s="9" t="str">
        <f>Executive_Summary!F25</f>
        <v xml:space="preserve">Gas_Heat </v>
      </c>
      <c r="AA28" s="53">
        <f>(Executive_Summary!$I25/12)*(1+Expense_Increase)^(AA$3-1)</f>
        <v>405.5</v>
      </c>
      <c r="AB28" s="53">
        <f>(Executive_Summary!$I25/12)*(1+Expense_Increase)^(AB$3-1)</f>
        <v>405.5</v>
      </c>
      <c r="AC28" s="53">
        <f>(Executive_Summary!$I25/12)*(1+Expense_Increase)^(AC$3-1)</f>
        <v>405.5</v>
      </c>
      <c r="AD28" s="53">
        <f>(Executive_Summary!$I25/12)*(1+Expense_Increase)^(AD$3-1)</f>
        <v>405.5</v>
      </c>
      <c r="AE28" s="53">
        <f>(Executive_Summary!$I25/12)*(1+Expense_Increase)^(AE$3-1)</f>
        <v>405.5</v>
      </c>
      <c r="AF28" s="53">
        <f>(Executive_Summary!$I25/12)*(1+Expense_Increase)^(AF$3-1)</f>
        <v>405.5</v>
      </c>
      <c r="AG28" s="53">
        <f>(Executive_Summary!$I25/12)*(1+Expense_Increase)^(AG$3-1)</f>
        <v>405.5</v>
      </c>
      <c r="AH28" s="53">
        <f>(Executive_Summary!$I25/12)*(1+Expense_Increase)^(AH$3-1)</f>
        <v>405.5</v>
      </c>
      <c r="AI28" s="53">
        <f>(Executive_Summary!$I25/12)*(1+Expense_Increase)^(AI$3-1)</f>
        <v>405.5</v>
      </c>
      <c r="AJ28" s="53">
        <f>(Executive_Summary!$I25/12)*(1+Expense_Increase)^(AJ$3-1)</f>
        <v>405.5</v>
      </c>
      <c r="AK28" s="53">
        <f>(Executive_Summary!$I25/12)*(1+Expense_Increase)^(AK$3-1)</f>
        <v>405.5</v>
      </c>
      <c r="AL28" s="53">
        <f>(Executive_Summary!$I25/12)*(1+Expense_Increase)^(AL$3-1)</f>
        <v>405.5</v>
      </c>
      <c r="AM28" s="53">
        <f>(Executive_Summary!$I25/12)*(1+Expense_Increase)^(AM$3-1)</f>
        <v>417.66500000000002</v>
      </c>
      <c r="AN28" s="53">
        <f>(Executive_Summary!$I25/12)*(1+Expense_Increase)^(AN$3-1)</f>
        <v>417.66500000000002</v>
      </c>
      <c r="AO28" s="53">
        <f>(Executive_Summary!$I25/12)*(1+Expense_Increase)^(AO$3-1)</f>
        <v>417.66500000000002</v>
      </c>
      <c r="AP28" s="53">
        <f>(Executive_Summary!$I25/12)*(1+Expense_Increase)^(AP$3-1)</f>
        <v>417.66500000000002</v>
      </c>
      <c r="AQ28" s="53">
        <f>(Executive_Summary!$I25/12)*(1+Expense_Increase)^(AQ$3-1)</f>
        <v>417.66500000000002</v>
      </c>
      <c r="AR28" s="53">
        <f>(Executive_Summary!$I25/12)*(1+Expense_Increase)^(AR$3-1)</f>
        <v>417.66500000000002</v>
      </c>
      <c r="AS28" s="53">
        <f>(Executive_Summary!$I25/12)*(1+Expense_Increase)^(AS$3-1)</f>
        <v>417.66500000000002</v>
      </c>
      <c r="AT28" s="53">
        <f>(Executive_Summary!$I25/12)*(1+Expense_Increase)^(AT$3-1)</f>
        <v>417.66500000000002</v>
      </c>
      <c r="AU28" s="53">
        <f>(Executive_Summary!$I25/12)*(1+Expense_Increase)^(AU$3-1)</f>
        <v>417.66500000000002</v>
      </c>
      <c r="AV28" s="53">
        <f>(Executive_Summary!$I25/12)*(1+Expense_Increase)^(AV$3-1)</f>
        <v>417.66500000000002</v>
      </c>
      <c r="AW28" s="53">
        <f>(Executive_Summary!$I25/12)*(1+Expense_Increase)^(AW$3-1)</f>
        <v>417.66500000000002</v>
      </c>
      <c r="AX28" s="53">
        <f>(Executive_Summary!$I25/12)*(1+Expense_Increase)^(AX$3-1)</f>
        <v>417.66500000000002</v>
      </c>
      <c r="AY28" s="53">
        <f>(Executive_Summary!$I25/12)*(1+Expense_Increase)^(AY$3-1)</f>
        <v>430.19495000000001</v>
      </c>
      <c r="AZ28" s="53">
        <f>(Executive_Summary!$I25/12)*(1+Expense_Increase)^(AZ$3-1)</f>
        <v>430.19495000000001</v>
      </c>
      <c r="BA28" s="53">
        <f>(Executive_Summary!$I25/12)*(1+Expense_Increase)^(BA$3-1)</f>
        <v>430.19495000000001</v>
      </c>
      <c r="BB28" s="53">
        <f>(Executive_Summary!$I25/12)*(1+Expense_Increase)^(BB$3-1)</f>
        <v>430.19495000000001</v>
      </c>
      <c r="BC28" s="53">
        <f>(Executive_Summary!$I25/12)*(1+Expense_Increase)^(BC$3-1)</f>
        <v>430.19495000000001</v>
      </c>
      <c r="BD28" s="53">
        <f>(Executive_Summary!$I25/12)*(1+Expense_Increase)^(BD$3-1)</f>
        <v>430.19495000000001</v>
      </c>
      <c r="BE28" s="53">
        <f>(Executive_Summary!$I25/12)*(1+Expense_Increase)^(BE$3-1)</f>
        <v>430.19495000000001</v>
      </c>
      <c r="BF28" s="53">
        <f>(Executive_Summary!$I25/12)*(1+Expense_Increase)^(BF$3-1)</f>
        <v>430.19495000000001</v>
      </c>
      <c r="BG28" s="53">
        <f>(Executive_Summary!$I25/12)*(1+Expense_Increase)^(BG$3-1)</f>
        <v>430.19495000000001</v>
      </c>
      <c r="BH28" s="53">
        <f>(Executive_Summary!$I25/12)*(1+Expense_Increase)^(BH$3-1)</f>
        <v>430.19495000000001</v>
      </c>
      <c r="BI28" s="53">
        <f>(Executive_Summary!$I25/12)*(1+Expense_Increase)^(BI$3-1)</f>
        <v>430.19495000000001</v>
      </c>
      <c r="BJ28" s="53">
        <f>(Executive_Summary!$I25/12)*(1+Expense_Increase)^(BJ$3-1)</f>
        <v>430.19495000000001</v>
      </c>
      <c r="BK28" s="53">
        <f>(Executive_Summary!$I25/12)*(1+Expense_Increase)^(BK$3-1)</f>
        <v>443.1007985</v>
      </c>
      <c r="BL28" s="53">
        <f>(Executive_Summary!$I25/12)*(1+Expense_Increase)^(BL$3-1)</f>
        <v>443.1007985</v>
      </c>
      <c r="BM28" s="53">
        <f>(Executive_Summary!$I25/12)*(1+Expense_Increase)^(BM$3-1)</f>
        <v>443.1007985</v>
      </c>
      <c r="BN28" s="53">
        <f>(Executive_Summary!$I25/12)*(1+Expense_Increase)^(BN$3-1)</f>
        <v>443.1007985</v>
      </c>
      <c r="BO28" s="53">
        <f>(Executive_Summary!$I25/12)*(1+Expense_Increase)^(BO$3-1)</f>
        <v>443.1007985</v>
      </c>
      <c r="BP28" s="53">
        <f>(Executive_Summary!$I25/12)*(1+Expense_Increase)^(BP$3-1)</f>
        <v>443.1007985</v>
      </c>
      <c r="BQ28" s="53">
        <f>(Executive_Summary!$I25/12)*(1+Expense_Increase)^(BQ$3-1)</f>
        <v>443.1007985</v>
      </c>
      <c r="BR28" s="53">
        <f>(Executive_Summary!$I25/12)*(1+Expense_Increase)^(BR$3-1)</f>
        <v>443.1007985</v>
      </c>
      <c r="BS28" s="53">
        <f>(Executive_Summary!$I25/12)*(1+Expense_Increase)^(BS$3-1)</f>
        <v>443.1007985</v>
      </c>
      <c r="BT28" s="53">
        <f>(Executive_Summary!$I25/12)*(1+Expense_Increase)^(BT$3-1)</f>
        <v>443.1007985</v>
      </c>
      <c r="BU28" s="53">
        <f>(Executive_Summary!$I25/12)*(1+Expense_Increase)^(BU$3-1)</f>
        <v>443.1007985</v>
      </c>
      <c r="BV28" s="53">
        <f>(Executive_Summary!$I25/12)*(1+Expense_Increase)^(BV$3-1)</f>
        <v>443.1007985</v>
      </c>
      <c r="BW28" s="53">
        <f>(Executive_Summary!$I25/12)*(1+Expense_Increase)^(BW$3-1)</f>
        <v>456.39382245499996</v>
      </c>
      <c r="BX28" s="53">
        <f>(Executive_Summary!$I25/12)*(1+Expense_Increase)^(BX$3-1)</f>
        <v>456.39382245499996</v>
      </c>
      <c r="BY28" s="53">
        <f>(Executive_Summary!$I25/12)*(1+Expense_Increase)^(BY$3-1)</f>
        <v>456.39382245499996</v>
      </c>
      <c r="BZ28" s="53">
        <f>(Executive_Summary!$I25/12)*(1+Expense_Increase)^(BZ$3-1)</f>
        <v>456.39382245499996</v>
      </c>
      <c r="CA28" s="53">
        <f>(Executive_Summary!$I25/12)*(1+Expense_Increase)^(CA$3-1)</f>
        <v>456.39382245499996</v>
      </c>
      <c r="CB28" s="53">
        <f>(Executive_Summary!$I25/12)*(1+Expense_Increase)^(CB$3-1)</f>
        <v>456.39382245499996</v>
      </c>
      <c r="CC28" s="53">
        <f>(Executive_Summary!$I25/12)*(1+Expense_Increase)^(CC$3-1)</f>
        <v>456.39382245499996</v>
      </c>
      <c r="CD28" s="53">
        <f>(Executive_Summary!$I25/12)*(1+Expense_Increase)^(CD$3-1)</f>
        <v>456.39382245499996</v>
      </c>
      <c r="CE28" s="53">
        <f>(Executive_Summary!$I25/12)*(1+Expense_Increase)^(CE$3-1)</f>
        <v>456.39382245499996</v>
      </c>
      <c r="CF28" s="53">
        <f>(Executive_Summary!$I25/12)*(1+Expense_Increase)^(CF$3-1)</f>
        <v>456.39382245499996</v>
      </c>
      <c r="CG28" s="53">
        <f>(Executive_Summary!$I25/12)*(1+Expense_Increase)^(CG$3-1)</f>
        <v>456.39382245499996</v>
      </c>
      <c r="CH28" s="53">
        <f>(Executive_Summary!$I25/12)*(1+Expense_Increase)^(CH$3-1)</f>
        <v>456.39382245499996</v>
      </c>
      <c r="CI28" s="53">
        <f>(Executive_Summary!$I25/12)*(1+Expense_Increase)^(CI$3-1)</f>
        <v>470.08563712864992</v>
      </c>
      <c r="CJ28" s="53">
        <f>(Executive_Summary!$I25/12)*(1+Expense_Increase)^(CJ$3-1)</f>
        <v>470.08563712864992</v>
      </c>
      <c r="CK28" s="53">
        <f>(Executive_Summary!$I25/12)*(1+Expense_Increase)^(CK$3-1)</f>
        <v>470.08563712864992</v>
      </c>
      <c r="CL28" s="53">
        <f>(Executive_Summary!$I25/12)*(1+Expense_Increase)^(CL$3-1)</f>
        <v>470.08563712864992</v>
      </c>
      <c r="CM28" s="53">
        <f>(Executive_Summary!$I25/12)*(1+Expense_Increase)^(CM$3-1)</f>
        <v>470.08563712864992</v>
      </c>
      <c r="CN28" s="53">
        <f>(Executive_Summary!$I25/12)*(1+Expense_Increase)^(CN$3-1)</f>
        <v>470.08563712864992</v>
      </c>
      <c r="CO28" s="53">
        <f>(Executive_Summary!$I25/12)*(1+Expense_Increase)^(CO$3-1)</f>
        <v>470.08563712864992</v>
      </c>
      <c r="CP28" s="53">
        <f>(Executive_Summary!$I25/12)*(1+Expense_Increase)^(CP$3-1)</f>
        <v>470.08563712864992</v>
      </c>
      <c r="CQ28" s="53">
        <f>(Executive_Summary!$I25/12)*(1+Expense_Increase)^(CQ$3-1)</f>
        <v>470.08563712864992</v>
      </c>
      <c r="CR28" s="53">
        <f>(Executive_Summary!$I25/12)*(1+Expense_Increase)^(CR$3-1)</f>
        <v>470.08563712864992</v>
      </c>
      <c r="CS28" s="53">
        <f>(Executive_Summary!$I25/12)*(1+Expense_Increase)^(CS$3-1)</f>
        <v>470.08563712864992</v>
      </c>
      <c r="CT28" s="53">
        <f>(Executive_Summary!$I25/12)*(1+Expense_Increase)^(CT$3-1)</f>
        <v>470.08563712864992</v>
      </c>
      <c r="CU28" s="53">
        <f>(Executive_Summary!$I25/12)*(1+Expense_Increase)^(CU$3-1)</f>
        <v>484.18820624250947</v>
      </c>
      <c r="CV28" s="53">
        <f>(Executive_Summary!$I25/12)*(1+Expense_Increase)^(CV$3-1)</f>
        <v>484.18820624250947</v>
      </c>
      <c r="CW28" s="53">
        <f>(Executive_Summary!$I25/12)*(1+Expense_Increase)^(CW$3-1)</f>
        <v>484.18820624250947</v>
      </c>
      <c r="CX28" s="53">
        <f>(Executive_Summary!$I25/12)*(1+Expense_Increase)^(CX$3-1)</f>
        <v>484.18820624250947</v>
      </c>
      <c r="CY28" s="53">
        <f>(Executive_Summary!$I25/12)*(1+Expense_Increase)^(CY$3-1)</f>
        <v>484.18820624250947</v>
      </c>
      <c r="CZ28" s="53">
        <f>(Executive_Summary!$I25/12)*(1+Expense_Increase)^(CZ$3-1)</f>
        <v>484.18820624250947</v>
      </c>
      <c r="DA28" s="53">
        <f>(Executive_Summary!$I25/12)*(1+Expense_Increase)^(DA$3-1)</f>
        <v>484.18820624250947</v>
      </c>
      <c r="DB28" s="53">
        <f>(Executive_Summary!$I25/12)*(1+Expense_Increase)^(DB$3-1)</f>
        <v>484.18820624250947</v>
      </c>
      <c r="DC28" s="53">
        <f>(Executive_Summary!$I25/12)*(1+Expense_Increase)^(DC$3-1)</f>
        <v>484.18820624250947</v>
      </c>
      <c r="DD28" s="53">
        <f>(Executive_Summary!$I25/12)*(1+Expense_Increase)^(DD$3-1)</f>
        <v>484.18820624250947</v>
      </c>
      <c r="DE28" s="53">
        <f>(Executive_Summary!$I25/12)*(1+Expense_Increase)^(DE$3-1)</f>
        <v>484.18820624250947</v>
      </c>
      <c r="DF28" s="53">
        <f>(Executive_Summary!$I25/12)*(1+Expense_Increase)^(DF$3-1)</f>
        <v>484.18820624250947</v>
      </c>
      <c r="DG28" s="53">
        <f>(Executive_Summary!$I25/12)*(1+Expense_Increase)^(DG$3-1)</f>
        <v>498.71385242978477</v>
      </c>
      <c r="DH28" s="53">
        <f>(Executive_Summary!$I25/12)*(1+Expense_Increase)^(DH$3-1)</f>
        <v>498.71385242978477</v>
      </c>
      <c r="DI28" s="53">
        <f>(Executive_Summary!$I25/12)*(1+Expense_Increase)^(DI$3-1)</f>
        <v>498.71385242978477</v>
      </c>
      <c r="DJ28" s="53">
        <f>(Executive_Summary!$I25/12)*(1+Expense_Increase)^(DJ$3-1)</f>
        <v>498.71385242978477</v>
      </c>
      <c r="DK28" s="53">
        <f>(Executive_Summary!$I25/12)*(1+Expense_Increase)^(DK$3-1)</f>
        <v>498.71385242978477</v>
      </c>
      <c r="DL28" s="53">
        <f>(Executive_Summary!$I25/12)*(1+Expense_Increase)^(DL$3-1)</f>
        <v>498.71385242978477</v>
      </c>
      <c r="DM28" s="53">
        <f>(Executive_Summary!$I25/12)*(1+Expense_Increase)^(DM$3-1)</f>
        <v>498.71385242978477</v>
      </c>
      <c r="DN28" s="53">
        <f>(Executive_Summary!$I25/12)*(1+Expense_Increase)^(DN$3-1)</f>
        <v>498.71385242978477</v>
      </c>
      <c r="DO28" s="53">
        <f>(Executive_Summary!$I25/12)*(1+Expense_Increase)^(DO$3-1)</f>
        <v>498.71385242978477</v>
      </c>
      <c r="DP28" s="53">
        <f>(Executive_Summary!$I25/12)*(1+Expense_Increase)^(DP$3-1)</f>
        <v>498.71385242978477</v>
      </c>
      <c r="DQ28" s="53">
        <f>(Executive_Summary!$I25/12)*(1+Expense_Increase)^(DQ$3-1)</f>
        <v>498.71385242978477</v>
      </c>
      <c r="DR28" s="53">
        <f>(Executive_Summary!$I25/12)*(1+Expense_Increase)^(DR$3-1)</f>
        <v>498.71385242978477</v>
      </c>
      <c r="DS28" s="53">
        <f>(Executive_Summary!$I25/12)*(1+Expense_Increase)^(DS$3-1)</f>
        <v>513.67526800267831</v>
      </c>
      <c r="DT28" s="53">
        <f>(Executive_Summary!$I25/12)*(1+Expense_Increase)^(DT$3-1)</f>
        <v>513.67526800267831</v>
      </c>
      <c r="DU28" s="53">
        <f>(Executive_Summary!$I25/12)*(1+Expense_Increase)^(DU$3-1)</f>
        <v>513.67526800267831</v>
      </c>
      <c r="DV28" s="53">
        <f>(Executive_Summary!$I25/12)*(1+Expense_Increase)^(DV$3-1)</f>
        <v>513.67526800267831</v>
      </c>
      <c r="DW28" s="53">
        <f>(Executive_Summary!$I25/12)*(1+Expense_Increase)^(DW$3-1)</f>
        <v>513.67526800267831</v>
      </c>
      <c r="DX28" s="53">
        <f>(Executive_Summary!$I25/12)*(1+Expense_Increase)^(DX$3-1)</f>
        <v>513.67526800267831</v>
      </c>
      <c r="DY28" s="53">
        <f>(Executive_Summary!$I25/12)*(1+Expense_Increase)^(DY$3-1)</f>
        <v>513.67526800267831</v>
      </c>
      <c r="DZ28" s="53">
        <f>(Executive_Summary!$I25/12)*(1+Expense_Increase)^(DZ$3-1)</f>
        <v>513.67526800267831</v>
      </c>
      <c r="EA28" s="53">
        <f>(Executive_Summary!$I25/12)*(1+Expense_Increase)^(EA$3-1)</f>
        <v>513.67526800267831</v>
      </c>
      <c r="EB28" s="53">
        <f>(Executive_Summary!$I25/12)*(1+Expense_Increase)^(EB$3-1)</f>
        <v>513.67526800267831</v>
      </c>
      <c r="EC28" s="53">
        <f>(Executive_Summary!$I25/12)*(1+Expense_Increase)^(EC$3-1)</f>
        <v>513.67526800267831</v>
      </c>
      <c r="ED28" s="53">
        <f>(Executive_Summary!$I25/12)*(1+Expense_Increase)^(ED$3-1)</f>
        <v>513.67526800267831</v>
      </c>
      <c r="EE28" s="53">
        <f>(Executive_Summary!$I25/12)*(1+Expense_Increase)^(EE$3-1)</f>
        <v>529.0855260427586</v>
      </c>
      <c r="EF28" s="53">
        <f>(Executive_Summary!$I25/12)*(1+Expense_Increase)^(EF$3-1)</f>
        <v>529.0855260427586</v>
      </c>
      <c r="EG28" s="53">
        <f>(Executive_Summary!$I25/12)*(1+Expense_Increase)^(EG$3-1)</f>
        <v>529.0855260427586</v>
      </c>
      <c r="EH28" s="53">
        <f>(Executive_Summary!$I25/12)*(1+Expense_Increase)^(EH$3-1)</f>
        <v>529.0855260427586</v>
      </c>
      <c r="EI28" s="53">
        <f>(Executive_Summary!$I25/12)*(1+Expense_Increase)^(EI$3-1)</f>
        <v>529.0855260427586</v>
      </c>
      <c r="EJ28" s="53">
        <f>(Executive_Summary!$I25/12)*(1+Expense_Increase)^(EJ$3-1)</f>
        <v>529.0855260427586</v>
      </c>
      <c r="EK28" s="53">
        <f>(Executive_Summary!$I25/12)*(1+Expense_Increase)^(EK$3-1)</f>
        <v>529.0855260427586</v>
      </c>
      <c r="EL28" s="53">
        <f>(Executive_Summary!$I25/12)*(1+Expense_Increase)^(EL$3-1)</f>
        <v>529.0855260427586</v>
      </c>
      <c r="EM28" s="53">
        <f>(Executive_Summary!$I25/12)*(1+Expense_Increase)^(EM$3-1)</f>
        <v>529.0855260427586</v>
      </c>
      <c r="EN28" s="53">
        <f>(Executive_Summary!$I25/12)*(1+Expense_Increase)^(EN$3-1)</f>
        <v>529.0855260427586</v>
      </c>
      <c r="EO28" s="53">
        <f>(Executive_Summary!$I25/12)*(1+Expense_Increase)^(EO$3-1)</f>
        <v>529.0855260427586</v>
      </c>
      <c r="EP28" s="53">
        <f>(Executive_Summary!$I25/12)*(1+Expense_Increase)^(EP$3-1)</f>
        <v>529.0855260427586</v>
      </c>
    </row>
    <row r="29" spans="1:147" x14ac:dyDescent="0.2">
      <c r="B29" s="9" t="str">
        <f>Executive_Summary!F26</f>
        <v>Electricity</v>
      </c>
      <c r="AA29" s="53">
        <f>(Executive_Summary!$I26/12)*(1+Expense_Increase)^(AA$3-1)</f>
        <v>0</v>
      </c>
      <c r="AB29" s="53">
        <f>(Executive_Summary!$I26/12)*(1+Expense_Increase)^(AB$3-1)</f>
        <v>0</v>
      </c>
      <c r="AC29" s="53">
        <f>(Executive_Summary!$I26/12)*(1+Expense_Increase)^(AC$3-1)</f>
        <v>0</v>
      </c>
      <c r="AD29" s="53">
        <f>(Executive_Summary!$I26/12)*(1+Expense_Increase)^(AD$3-1)</f>
        <v>0</v>
      </c>
      <c r="AE29" s="53">
        <f>(Executive_Summary!$I26/12)*(1+Expense_Increase)^(AE$3-1)</f>
        <v>0</v>
      </c>
      <c r="AF29" s="53">
        <f>(Executive_Summary!$I26/12)*(1+Expense_Increase)^(AF$3-1)</f>
        <v>0</v>
      </c>
      <c r="AG29" s="53">
        <f>(Executive_Summary!$I26/12)*(1+Expense_Increase)^(AG$3-1)</f>
        <v>0</v>
      </c>
      <c r="AH29" s="53">
        <f>(Executive_Summary!$I26/12)*(1+Expense_Increase)^(AH$3-1)</f>
        <v>0</v>
      </c>
      <c r="AI29" s="53">
        <f>(Executive_Summary!$I26/12)*(1+Expense_Increase)^(AI$3-1)</f>
        <v>0</v>
      </c>
      <c r="AJ29" s="53">
        <f>(Executive_Summary!$I26/12)*(1+Expense_Increase)^(AJ$3-1)</f>
        <v>0</v>
      </c>
      <c r="AK29" s="53">
        <f>(Executive_Summary!$I26/12)*(1+Expense_Increase)^(AK$3-1)</f>
        <v>0</v>
      </c>
      <c r="AL29" s="53">
        <f>(Executive_Summary!$I26/12)*(1+Expense_Increase)^(AL$3-1)</f>
        <v>0</v>
      </c>
      <c r="AM29" s="53">
        <f>(Executive_Summary!$I26/12)*(1+Expense_Increase)^(AM$3-1)</f>
        <v>0</v>
      </c>
      <c r="AN29" s="53">
        <f>(Executive_Summary!$I26/12)*(1+Expense_Increase)^(AN$3-1)</f>
        <v>0</v>
      </c>
      <c r="AO29" s="53">
        <f>(Executive_Summary!$I26/12)*(1+Expense_Increase)^(AO$3-1)</f>
        <v>0</v>
      </c>
      <c r="AP29" s="53">
        <f>(Executive_Summary!$I26/12)*(1+Expense_Increase)^(AP$3-1)</f>
        <v>0</v>
      </c>
      <c r="AQ29" s="53">
        <f>(Executive_Summary!$I26/12)*(1+Expense_Increase)^(AQ$3-1)</f>
        <v>0</v>
      </c>
      <c r="AR29" s="53">
        <f>(Executive_Summary!$I26/12)*(1+Expense_Increase)^(AR$3-1)</f>
        <v>0</v>
      </c>
      <c r="AS29" s="53">
        <f>(Executive_Summary!$I26/12)*(1+Expense_Increase)^(AS$3-1)</f>
        <v>0</v>
      </c>
      <c r="AT29" s="53">
        <f>(Executive_Summary!$I26/12)*(1+Expense_Increase)^(AT$3-1)</f>
        <v>0</v>
      </c>
      <c r="AU29" s="53">
        <f>(Executive_Summary!$I26/12)*(1+Expense_Increase)^(AU$3-1)</f>
        <v>0</v>
      </c>
      <c r="AV29" s="53">
        <f>(Executive_Summary!$I26/12)*(1+Expense_Increase)^(AV$3-1)</f>
        <v>0</v>
      </c>
      <c r="AW29" s="53">
        <f>(Executive_Summary!$I26/12)*(1+Expense_Increase)^(AW$3-1)</f>
        <v>0</v>
      </c>
      <c r="AX29" s="53">
        <f>(Executive_Summary!$I26/12)*(1+Expense_Increase)^(AX$3-1)</f>
        <v>0</v>
      </c>
      <c r="AY29" s="53">
        <f>(Executive_Summary!$I26/12)*(1+Expense_Increase)^(AY$3-1)</f>
        <v>0</v>
      </c>
      <c r="AZ29" s="53">
        <f>(Executive_Summary!$I26/12)*(1+Expense_Increase)^(AZ$3-1)</f>
        <v>0</v>
      </c>
      <c r="BA29" s="53">
        <f>(Executive_Summary!$I26/12)*(1+Expense_Increase)^(BA$3-1)</f>
        <v>0</v>
      </c>
      <c r="BB29" s="53">
        <f>(Executive_Summary!$I26/12)*(1+Expense_Increase)^(BB$3-1)</f>
        <v>0</v>
      </c>
      <c r="BC29" s="53">
        <f>(Executive_Summary!$I26/12)*(1+Expense_Increase)^(BC$3-1)</f>
        <v>0</v>
      </c>
      <c r="BD29" s="53">
        <f>(Executive_Summary!$I26/12)*(1+Expense_Increase)^(BD$3-1)</f>
        <v>0</v>
      </c>
      <c r="BE29" s="53">
        <f>(Executive_Summary!$I26/12)*(1+Expense_Increase)^(BE$3-1)</f>
        <v>0</v>
      </c>
      <c r="BF29" s="53">
        <f>(Executive_Summary!$I26/12)*(1+Expense_Increase)^(BF$3-1)</f>
        <v>0</v>
      </c>
      <c r="BG29" s="53">
        <f>(Executive_Summary!$I26/12)*(1+Expense_Increase)^(BG$3-1)</f>
        <v>0</v>
      </c>
      <c r="BH29" s="53">
        <f>(Executive_Summary!$I26/12)*(1+Expense_Increase)^(BH$3-1)</f>
        <v>0</v>
      </c>
      <c r="BI29" s="53">
        <f>(Executive_Summary!$I26/12)*(1+Expense_Increase)^(BI$3-1)</f>
        <v>0</v>
      </c>
      <c r="BJ29" s="53">
        <f>(Executive_Summary!$I26/12)*(1+Expense_Increase)^(BJ$3-1)</f>
        <v>0</v>
      </c>
      <c r="BK29" s="53">
        <f>(Executive_Summary!$I26/12)*(1+Expense_Increase)^(BK$3-1)</f>
        <v>0</v>
      </c>
      <c r="BL29" s="53">
        <f>(Executive_Summary!$I26/12)*(1+Expense_Increase)^(BL$3-1)</f>
        <v>0</v>
      </c>
      <c r="BM29" s="53">
        <f>(Executive_Summary!$I26/12)*(1+Expense_Increase)^(BM$3-1)</f>
        <v>0</v>
      </c>
      <c r="BN29" s="53">
        <f>(Executive_Summary!$I26/12)*(1+Expense_Increase)^(BN$3-1)</f>
        <v>0</v>
      </c>
      <c r="BO29" s="53">
        <f>(Executive_Summary!$I26/12)*(1+Expense_Increase)^(BO$3-1)</f>
        <v>0</v>
      </c>
      <c r="BP29" s="53">
        <f>(Executive_Summary!$I26/12)*(1+Expense_Increase)^(BP$3-1)</f>
        <v>0</v>
      </c>
      <c r="BQ29" s="53">
        <f>(Executive_Summary!$I26/12)*(1+Expense_Increase)^(BQ$3-1)</f>
        <v>0</v>
      </c>
      <c r="BR29" s="53">
        <f>(Executive_Summary!$I26/12)*(1+Expense_Increase)^(BR$3-1)</f>
        <v>0</v>
      </c>
      <c r="BS29" s="53">
        <f>(Executive_Summary!$I26/12)*(1+Expense_Increase)^(BS$3-1)</f>
        <v>0</v>
      </c>
      <c r="BT29" s="53">
        <f>(Executive_Summary!$I26/12)*(1+Expense_Increase)^(BT$3-1)</f>
        <v>0</v>
      </c>
      <c r="BU29" s="53">
        <f>(Executive_Summary!$I26/12)*(1+Expense_Increase)^(BU$3-1)</f>
        <v>0</v>
      </c>
      <c r="BV29" s="53">
        <f>(Executive_Summary!$I26/12)*(1+Expense_Increase)^(BV$3-1)</f>
        <v>0</v>
      </c>
      <c r="BW29" s="53">
        <f>(Executive_Summary!$I26/12)*(1+Expense_Increase)^(BW$3-1)</f>
        <v>0</v>
      </c>
      <c r="BX29" s="53">
        <f>(Executive_Summary!$I26/12)*(1+Expense_Increase)^(BX$3-1)</f>
        <v>0</v>
      </c>
      <c r="BY29" s="53">
        <f>(Executive_Summary!$I26/12)*(1+Expense_Increase)^(BY$3-1)</f>
        <v>0</v>
      </c>
      <c r="BZ29" s="53">
        <f>(Executive_Summary!$I26/12)*(1+Expense_Increase)^(BZ$3-1)</f>
        <v>0</v>
      </c>
      <c r="CA29" s="53">
        <f>(Executive_Summary!$I26/12)*(1+Expense_Increase)^(CA$3-1)</f>
        <v>0</v>
      </c>
      <c r="CB29" s="53">
        <f>(Executive_Summary!$I26/12)*(1+Expense_Increase)^(CB$3-1)</f>
        <v>0</v>
      </c>
      <c r="CC29" s="53">
        <f>(Executive_Summary!$I26/12)*(1+Expense_Increase)^(CC$3-1)</f>
        <v>0</v>
      </c>
      <c r="CD29" s="53">
        <f>(Executive_Summary!$I26/12)*(1+Expense_Increase)^(CD$3-1)</f>
        <v>0</v>
      </c>
      <c r="CE29" s="53">
        <f>(Executive_Summary!$I26/12)*(1+Expense_Increase)^(CE$3-1)</f>
        <v>0</v>
      </c>
      <c r="CF29" s="53">
        <f>(Executive_Summary!$I26/12)*(1+Expense_Increase)^(CF$3-1)</f>
        <v>0</v>
      </c>
      <c r="CG29" s="53">
        <f>(Executive_Summary!$I26/12)*(1+Expense_Increase)^(CG$3-1)</f>
        <v>0</v>
      </c>
      <c r="CH29" s="53">
        <f>(Executive_Summary!$I26/12)*(1+Expense_Increase)^(CH$3-1)</f>
        <v>0</v>
      </c>
      <c r="CI29" s="53">
        <f>(Executive_Summary!$I26/12)*(1+Expense_Increase)^(CI$3-1)</f>
        <v>0</v>
      </c>
      <c r="CJ29" s="53">
        <f>(Executive_Summary!$I26/12)*(1+Expense_Increase)^(CJ$3-1)</f>
        <v>0</v>
      </c>
      <c r="CK29" s="53">
        <f>(Executive_Summary!$I26/12)*(1+Expense_Increase)^(CK$3-1)</f>
        <v>0</v>
      </c>
      <c r="CL29" s="53">
        <f>(Executive_Summary!$I26/12)*(1+Expense_Increase)^(CL$3-1)</f>
        <v>0</v>
      </c>
      <c r="CM29" s="53">
        <f>(Executive_Summary!$I26/12)*(1+Expense_Increase)^(CM$3-1)</f>
        <v>0</v>
      </c>
      <c r="CN29" s="53">
        <f>(Executive_Summary!$I26/12)*(1+Expense_Increase)^(CN$3-1)</f>
        <v>0</v>
      </c>
      <c r="CO29" s="53">
        <f>(Executive_Summary!$I26/12)*(1+Expense_Increase)^(CO$3-1)</f>
        <v>0</v>
      </c>
      <c r="CP29" s="53">
        <f>(Executive_Summary!$I26/12)*(1+Expense_Increase)^(CP$3-1)</f>
        <v>0</v>
      </c>
      <c r="CQ29" s="53">
        <f>(Executive_Summary!$I26/12)*(1+Expense_Increase)^(CQ$3-1)</f>
        <v>0</v>
      </c>
      <c r="CR29" s="53">
        <f>(Executive_Summary!$I26/12)*(1+Expense_Increase)^(CR$3-1)</f>
        <v>0</v>
      </c>
      <c r="CS29" s="53">
        <f>(Executive_Summary!$I26/12)*(1+Expense_Increase)^(CS$3-1)</f>
        <v>0</v>
      </c>
      <c r="CT29" s="53">
        <f>(Executive_Summary!$I26/12)*(1+Expense_Increase)^(CT$3-1)</f>
        <v>0</v>
      </c>
      <c r="CU29" s="53">
        <f>(Executive_Summary!$I26/12)*(1+Expense_Increase)^(CU$3-1)</f>
        <v>0</v>
      </c>
      <c r="CV29" s="53">
        <f>(Executive_Summary!$I26/12)*(1+Expense_Increase)^(CV$3-1)</f>
        <v>0</v>
      </c>
      <c r="CW29" s="53">
        <f>(Executive_Summary!$I26/12)*(1+Expense_Increase)^(CW$3-1)</f>
        <v>0</v>
      </c>
      <c r="CX29" s="53">
        <f>(Executive_Summary!$I26/12)*(1+Expense_Increase)^(CX$3-1)</f>
        <v>0</v>
      </c>
      <c r="CY29" s="53">
        <f>(Executive_Summary!$I26/12)*(1+Expense_Increase)^(CY$3-1)</f>
        <v>0</v>
      </c>
      <c r="CZ29" s="53">
        <f>(Executive_Summary!$I26/12)*(1+Expense_Increase)^(CZ$3-1)</f>
        <v>0</v>
      </c>
      <c r="DA29" s="53">
        <f>(Executive_Summary!$I26/12)*(1+Expense_Increase)^(DA$3-1)</f>
        <v>0</v>
      </c>
      <c r="DB29" s="53">
        <f>(Executive_Summary!$I26/12)*(1+Expense_Increase)^(DB$3-1)</f>
        <v>0</v>
      </c>
      <c r="DC29" s="53">
        <f>(Executive_Summary!$I26/12)*(1+Expense_Increase)^(DC$3-1)</f>
        <v>0</v>
      </c>
      <c r="DD29" s="53">
        <f>(Executive_Summary!$I26/12)*(1+Expense_Increase)^(DD$3-1)</f>
        <v>0</v>
      </c>
      <c r="DE29" s="53">
        <f>(Executive_Summary!$I26/12)*(1+Expense_Increase)^(DE$3-1)</f>
        <v>0</v>
      </c>
      <c r="DF29" s="53">
        <f>(Executive_Summary!$I26/12)*(1+Expense_Increase)^(DF$3-1)</f>
        <v>0</v>
      </c>
      <c r="DG29" s="53">
        <f>(Executive_Summary!$I26/12)*(1+Expense_Increase)^(DG$3-1)</f>
        <v>0</v>
      </c>
      <c r="DH29" s="53">
        <f>(Executive_Summary!$I26/12)*(1+Expense_Increase)^(DH$3-1)</f>
        <v>0</v>
      </c>
      <c r="DI29" s="53">
        <f>(Executive_Summary!$I26/12)*(1+Expense_Increase)^(DI$3-1)</f>
        <v>0</v>
      </c>
      <c r="DJ29" s="53">
        <f>(Executive_Summary!$I26/12)*(1+Expense_Increase)^(DJ$3-1)</f>
        <v>0</v>
      </c>
      <c r="DK29" s="53">
        <f>(Executive_Summary!$I26/12)*(1+Expense_Increase)^(DK$3-1)</f>
        <v>0</v>
      </c>
      <c r="DL29" s="53">
        <f>(Executive_Summary!$I26/12)*(1+Expense_Increase)^(DL$3-1)</f>
        <v>0</v>
      </c>
      <c r="DM29" s="53">
        <f>(Executive_Summary!$I26/12)*(1+Expense_Increase)^(DM$3-1)</f>
        <v>0</v>
      </c>
      <c r="DN29" s="53">
        <f>(Executive_Summary!$I26/12)*(1+Expense_Increase)^(DN$3-1)</f>
        <v>0</v>
      </c>
      <c r="DO29" s="53">
        <f>(Executive_Summary!$I26/12)*(1+Expense_Increase)^(DO$3-1)</f>
        <v>0</v>
      </c>
      <c r="DP29" s="53">
        <f>(Executive_Summary!$I26/12)*(1+Expense_Increase)^(DP$3-1)</f>
        <v>0</v>
      </c>
      <c r="DQ29" s="53">
        <f>(Executive_Summary!$I26/12)*(1+Expense_Increase)^(DQ$3-1)</f>
        <v>0</v>
      </c>
      <c r="DR29" s="53">
        <f>(Executive_Summary!$I26/12)*(1+Expense_Increase)^(DR$3-1)</f>
        <v>0</v>
      </c>
      <c r="DS29" s="53">
        <f>(Executive_Summary!$I26/12)*(1+Expense_Increase)^(DS$3-1)</f>
        <v>0</v>
      </c>
      <c r="DT29" s="53">
        <f>(Executive_Summary!$I26/12)*(1+Expense_Increase)^(DT$3-1)</f>
        <v>0</v>
      </c>
      <c r="DU29" s="53">
        <f>(Executive_Summary!$I26/12)*(1+Expense_Increase)^(DU$3-1)</f>
        <v>0</v>
      </c>
      <c r="DV29" s="53">
        <f>(Executive_Summary!$I26/12)*(1+Expense_Increase)^(DV$3-1)</f>
        <v>0</v>
      </c>
      <c r="DW29" s="53">
        <f>(Executive_Summary!$I26/12)*(1+Expense_Increase)^(DW$3-1)</f>
        <v>0</v>
      </c>
      <c r="DX29" s="53">
        <f>(Executive_Summary!$I26/12)*(1+Expense_Increase)^(DX$3-1)</f>
        <v>0</v>
      </c>
      <c r="DY29" s="53">
        <f>(Executive_Summary!$I26/12)*(1+Expense_Increase)^(DY$3-1)</f>
        <v>0</v>
      </c>
      <c r="DZ29" s="53">
        <f>(Executive_Summary!$I26/12)*(1+Expense_Increase)^(DZ$3-1)</f>
        <v>0</v>
      </c>
      <c r="EA29" s="53">
        <f>(Executive_Summary!$I26/12)*(1+Expense_Increase)^(EA$3-1)</f>
        <v>0</v>
      </c>
      <c r="EB29" s="53">
        <f>(Executive_Summary!$I26/12)*(1+Expense_Increase)^(EB$3-1)</f>
        <v>0</v>
      </c>
      <c r="EC29" s="53">
        <f>(Executive_Summary!$I26/12)*(1+Expense_Increase)^(EC$3-1)</f>
        <v>0</v>
      </c>
      <c r="ED29" s="53">
        <f>(Executive_Summary!$I26/12)*(1+Expense_Increase)^(ED$3-1)</f>
        <v>0</v>
      </c>
      <c r="EE29" s="53">
        <f>(Executive_Summary!$I26/12)*(1+Expense_Increase)^(EE$3-1)</f>
        <v>0</v>
      </c>
      <c r="EF29" s="53">
        <f>(Executive_Summary!$I26/12)*(1+Expense_Increase)^(EF$3-1)</f>
        <v>0</v>
      </c>
      <c r="EG29" s="53">
        <f>(Executive_Summary!$I26/12)*(1+Expense_Increase)^(EG$3-1)</f>
        <v>0</v>
      </c>
      <c r="EH29" s="53">
        <f>(Executive_Summary!$I26/12)*(1+Expense_Increase)^(EH$3-1)</f>
        <v>0</v>
      </c>
      <c r="EI29" s="53">
        <f>(Executive_Summary!$I26/12)*(1+Expense_Increase)^(EI$3-1)</f>
        <v>0</v>
      </c>
      <c r="EJ29" s="53">
        <f>(Executive_Summary!$I26/12)*(1+Expense_Increase)^(EJ$3-1)</f>
        <v>0</v>
      </c>
      <c r="EK29" s="53">
        <f>(Executive_Summary!$I26/12)*(1+Expense_Increase)^(EK$3-1)</f>
        <v>0</v>
      </c>
      <c r="EL29" s="53">
        <f>(Executive_Summary!$I26/12)*(1+Expense_Increase)^(EL$3-1)</f>
        <v>0</v>
      </c>
      <c r="EM29" s="53">
        <f>(Executive_Summary!$I26/12)*(1+Expense_Increase)^(EM$3-1)</f>
        <v>0</v>
      </c>
      <c r="EN29" s="53">
        <f>(Executive_Summary!$I26/12)*(1+Expense_Increase)^(EN$3-1)</f>
        <v>0</v>
      </c>
      <c r="EO29" s="53">
        <f>(Executive_Summary!$I26/12)*(1+Expense_Increase)^(EO$3-1)</f>
        <v>0</v>
      </c>
      <c r="EP29" s="53">
        <f>(Executive_Summary!$I26/12)*(1+Expense_Increase)^(EP$3-1)</f>
        <v>0</v>
      </c>
    </row>
    <row r="30" spans="1:147" x14ac:dyDescent="0.2">
      <c r="B30" s="9" t="str">
        <f>Executive_Summary!F27</f>
        <v xml:space="preserve">Water </v>
      </c>
      <c r="AA30" s="53">
        <f>(Executive_Summary!$I27/12)*(1+Expense_Increase)^(AA$3-1)</f>
        <v>1210.8333333333333</v>
      </c>
      <c r="AB30" s="53">
        <f>(Executive_Summary!$I27/12)*(1+Expense_Increase)^(AB$3-1)</f>
        <v>1210.8333333333333</v>
      </c>
      <c r="AC30" s="53">
        <f>(Executive_Summary!$I27/12)*(1+Expense_Increase)^(AC$3-1)</f>
        <v>1210.8333333333333</v>
      </c>
      <c r="AD30" s="53">
        <f>(Executive_Summary!$I27/12)*(1+Expense_Increase)^(AD$3-1)</f>
        <v>1210.8333333333333</v>
      </c>
      <c r="AE30" s="53">
        <f>(Executive_Summary!$I27/12)*(1+Expense_Increase)^(AE$3-1)</f>
        <v>1210.8333333333333</v>
      </c>
      <c r="AF30" s="53">
        <f>(Executive_Summary!$I27/12)*(1+Expense_Increase)^(AF$3-1)</f>
        <v>1210.8333333333333</v>
      </c>
      <c r="AG30" s="53">
        <f>(Executive_Summary!$I27/12)*(1+Expense_Increase)^(AG$3-1)</f>
        <v>1210.8333333333333</v>
      </c>
      <c r="AH30" s="53">
        <f>(Executive_Summary!$I27/12)*(1+Expense_Increase)^(AH$3-1)</f>
        <v>1210.8333333333333</v>
      </c>
      <c r="AI30" s="53">
        <f>(Executive_Summary!$I27/12)*(1+Expense_Increase)^(AI$3-1)</f>
        <v>1210.8333333333333</v>
      </c>
      <c r="AJ30" s="53">
        <f>(Executive_Summary!$I27/12)*(1+Expense_Increase)^(AJ$3-1)</f>
        <v>1210.8333333333333</v>
      </c>
      <c r="AK30" s="53">
        <f>(Executive_Summary!$I27/12)*(1+Expense_Increase)^(AK$3-1)</f>
        <v>1210.8333333333333</v>
      </c>
      <c r="AL30" s="53">
        <f>(Executive_Summary!$I27/12)*(1+Expense_Increase)^(AL$3-1)</f>
        <v>1210.8333333333333</v>
      </c>
      <c r="AM30" s="53">
        <f>(Executive_Summary!$I27/12)*(1+Expense_Increase)^(AM$3-1)</f>
        <v>1247.1583333333333</v>
      </c>
      <c r="AN30" s="53">
        <f>(Executive_Summary!$I27/12)*(1+Expense_Increase)^(AN$3-1)</f>
        <v>1247.1583333333333</v>
      </c>
      <c r="AO30" s="53">
        <f>(Executive_Summary!$I27/12)*(1+Expense_Increase)^(AO$3-1)</f>
        <v>1247.1583333333333</v>
      </c>
      <c r="AP30" s="53">
        <f>(Executive_Summary!$I27/12)*(1+Expense_Increase)^(AP$3-1)</f>
        <v>1247.1583333333333</v>
      </c>
      <c r="AQ30" s="53">
        <f>(Executive_Summary!$I27/12)*(1+Expense_Increase)^(AQ$3-1)</f>
        <v>1247.1583333333333</v>
      </c>
      <c r="AR30" s="53">
        <f>(Executive_Summary!$I27/12)*(1+Expense_Increase)^(AR$3-1)</f>
        <v>1247.1583333333333</v>
      </c>
      <c r="AS30" s="53">
        <f>(Executive_Summary!$I27/12)*(1+Expense_Increase)^(AS$3-1)</f>
        <v>1247.1583333333333</v>
      </c>
      <c r="AT30" s="53">
        <f>(Executive_Summary!$I27/12)*(1+Expense_Increase)^(AT$3-1)</f>
        <v>1247.1583333333333</v>
      </c>
      <c r="AU30" s="53">
        <f>(Executive_Summary!$I27/12)*(1+Expense_Increase)^(AU$3-1)</f>
        <v>1247.1583333333333</v>
      </c>
      <c r="AV30" s="53">
        <f>(Executive_Summary!$I27/12)*(1+Expense_Increase)^(AV$3-1)</f>
        <v>1247.1583333333333</v>
      </c>
      <c r="AW30" s="53">
        <f>(Executive_Summary!$I27/12)*(1+Expense_Increase)^(AW$3-1)</f>
        <v>1247.1583333333333</v>
      </c>
      <c r="AX30" s="53">
        <f>(Executive_Summary!$I27/12)*(1+Expense_Increase)^(AX$3-1)</f>
        <v>1247.1583333333333</v>
      </c>
      <c r="AY30" s="53">
        <f>(Executive_Summary!$I27/12)*(1+Expense_Increase)^(AY$3-1)</f>
        <v>1284.5730833333332</v>
      </c>
      <c r="AZ30" s="53">
        <f>(Executive_Summary!$I27/12)*(1+Expense_Increase)^(AZ$3-1)</f>
        <v>1284.5730833333332</v>
      </c>
      <c r="BA30" s="53">
        <f>(Executive_Summary!$I27/12)*(1+Expense_Increase)^(BA$3-1)</f>
        <v>1284.5730833333332</v>
      </c>
      <c r="BB30" s="53">
        <f>(Executive_Summary!$I27/12)*(1+Expense_Increase)^(BB$3-1)</f>
        <v>1284.5730833333332</v>
      </c>
      <c r="BC30" s="53">
        <f>(Executive_Summary!$I27/12)*(1+Expense_Increase)^(BC$3-1)</f>
        <v>1284.5730833333332</v>
      </c>
      <c r="BD30" s="53">
        <f>(Executive_Summary!$I27/12)*(1+Expense_Increase)^(BD$3-1)</f>
        <v>1284.5730833333332</v>
      </c>
      <c r="BE30" s="53">
        <f>(Executive_Summary!$I27/12)*(1+Expense_Increase)^(BE$3-1)</f>
        <v>1284.5730833333332</v>
      </c>
      <c r="BF30" s="53">
        <f>(Executive_Summary!$I27/12)*(1+Expense_Increase)^(BF$3-1)</f>
        <v>1284.5730833333332</v>
      </c>
      <c r="BG30" s="53">
        <f>(Executive_Summary!$I27/12)*(1+Expense_Increase)^(BG$3-1)</f>
        <v>1284.5730833333332</v>
      </c>
      <c r="BH30" s="53">
        <f>(Executive_Summary!$I27/12)*(1+Expense_Increase)^(BH$3-1)</f>
        <v>1284.5730833333332</v>
      </c>
      <c r="BI30" s="53">
        <f>(Executive_Summary!$I27/12)*(1+Expense_Increase)^(BI$3-1)</f>
        <v>1284.5730833333332</v>
      </c>
      <c r="BJ30" s="53">
        <f>(Executive_Summary!$I27/12)*(1+Expense_Increase)^(BJ$3-1)</f>
        <v>1284.5730833333332</v>
      </c>
      <c r="BK30" s="53">
        <f>(Executive_Summary!$I27/12)*(1+Expense_Increase)^(BK$3-1)</f>
        <v>1323.1102758333332</v>
      </c>
      <c r="BL30" s="53">
        <f>(Executive_Summary!$I27/12)*(1+Expense_Increase)^(BL$3-1)</f>
        <v>1323.1102758333332</v>
      </c>
      <c r="BM30" s="53">
        <f>(Executive_Summary!$I27/12)*(1+Expense_Increase)^(BM$3-1)</f>
        <v>1323.1102758333332</v>
      </c>
      <c r="BN30" s="53">
        <f>(Executive_Summary!$I27/12)*(1+Expense_Increase)^(BN$3-1)</f>
        <v>1323.1102758333332</v>
      </c>
      <c r="BO30" s="53">
        <f>(Executive_Summary!$I27/12)*(1+Expense_Increase)^(BO$3-1)</f>
        <v>1323.1102758333332</v>
      </c>
      <c r="BP30" s="53">
        <f>(Executive_Summary!$I27/12)*(1+Expense_Increase)^(BP$3-1)</f>
        <v>1323.1102758333332</v>
      </c>
      <c r="BQ30" s="53">
        <f>(Executive_Summary!$I27/12)*(1+Expense_Increase)^(BQ$3-1)</f>
        <v>1323.1102758333332</v>
      </c>
      <c r="BR30" s="53">
        <f>(Executive_Summary!$I27/12)*(1+Expense_Increase)^(BR$3-1)</f>
        <v>1323.1102758333332</v>
      </c>
      <c r="BS30" s="53">
        <f>(Executive_Summary!$I27/12)*(1+Expense_Increase)^(BS$3-1)</f>
        <v>1323.1102758333332</v>
      </c>
      <c r="BT30" s="53">
        <f>(Executive_Summary!$I27/12)*(1+Expense_Increase)^(BT$3-1)</f>
        <v>1323.1102758333332</v>
      </c>
      <c r="BU30" s="53">
        <f>(Executive_Summary!$I27/12)*(1+Expense_Increase)^(BU$3-1)</f>
        <v>1323.1102758333332</v>
      </c>
      <c r="BV30" s="53">
        <f>(Executive_Summary!$I27/12)*(1+Expense_Increase)^(BV$3-1)</f>
        <v>1323.1102758333332</v>
      </c>
      <c r="BW30" s="53">
        <f>(Executive_Summary!$I27/12)*(1+Expense_Increase)^(BW$3-1)</f>
        <v>1362.8035841083331</v>
      </c>
      <c r="BX30" s="53">
        <f>(Executive_Summary!$I27/12)*(1+Expense_Increase)^(BX$3-1)</f>
        <v>1362.8035841083331</v>
      </c>
      <c r="BY30" s="53">
        <f>(Executive_Summary!$I27/12)*(1+Expense_Increase)^(BY$3-1)</f>
        <v>1362.8035841083331</v>
      </c>
      <c r="BZ30" s="53">
        <f>(Executive_Summary!$I27/12)*(1+Expense_Increase)^(BZ$3-1)</f>
        <v>1362.8035841083331</v>
      </c>
      <c r="CA30" s="53">
        <f>(Executive_Summary!$I27/12)*(1+Expense_Increase)^(CA$3-1)</f>
        <v>1362.8035841083331</v>
      </c>
      <c r="CB30" s="53">
        <f>(Executive_Summary!$I27/12)*(1+Expense_Increase)^(CB$3-1)</f>
        <v>1362.8035841083331</v>
      </c>
      <c r="CC30" s="53">
        <f>(Executive_Summary!$I27/12)*(1+Expense_Increase)^(CC$3-1)</f>
        <v>1362.8035841083331</v>
      </c>
      <c r="CD30" s="53">
        <f>(Executive_Summary!$I27/12)*(1+Expense_Increase)^(CD$3-1)</f>
        <v>1362.8035841083331</v>
      </c>
      <c r="CE30" s="53">
        <f>(Executive_Summary!$I27/12)*(1+Expense_Increase)^(CE$3-1)</f>
        <v>1362.8035841083331</v>
      </c>
      <c r="CF30" s="53">
        <f>(Executive_Summary!$I27/12)*(1+Expense_Increase)^(CF$3-1)</f>
        <v>1362.8035841083331</v>
      </c>
      <c r="CG30" s="53">
        <f>(Executive_Summary!$I27/12)*(1+Expense_Increase)^(CG$3-1)</f>
        <v>1362.8035841083331</v>
      </c>
      <c r="CH30" s="53">
        <f>(Executive_Summary!$I27/12)*(1+Expense_Increase)^(CH$3-1)</f>
        <v>1362.8035841083331</v>
      </c>
      <c r="CI30" s="53">
        <f>(Executive_Summary!$I27/12)*(1+Expense_Increase)^(CI$3-1)</f>
        <v>1403.687691631583</v>
      </c>
      <c r="CJ30" s="53">
        <f>(Executive_Summary!$I27/12)*(1+Expense_Increase)^(CJ$3-1)</f>
        <v>1403.687691631583</v>
      </c>
      <c r="CK30" s="53">
        <f>(Executive_Summary!$I27/12)*(1+Expense_Increase)^(CK$3-1)</f>
        <v>1403.687691631583</v>
      </c>
      <c r="CL30" s="53">
        <f>(Executive_Summary!$I27/12)*(1+Expense_Increase)^(CL$3-1)</f>
        <v>1403.687691631583</v>
      </c>
      <c r="CM30" s="53">
        <f>(Executive_Summary!$I27/12)*(1+Expense_Increase)^(CM$3-1)</f>
        <v>1403.687691631583</v>
      </c>
      <c r="CN30" s="53">
        <f>(Executive_Summary!$I27/12)*(1+Expense_Increase)^(CN$3-1)</f>
        <v>1403.687691631583</v>
      </c>
      <c r="CO30" s="53">
        <f>(Executive_Summary!$I27/12)*(1+Expense_Increase)^(CO$3-1)</f>
        <v>1403.687691631583</v>
      </c>
      <c r="CP30" s="53">
        <f>(Executive_Summary!$I27/12)*(1+Expense_Increase)^(CP$3-1)</f>
        <v>1403.687691631583</v>
      </c>
      <c r="CQ30" s="53">
        <f>(Executive_Summary!$I27/12)*(1+Expense_Increase)^(CQ$3-1)</f>
        <v>1403.687691631583</v>
      </c>
      <c r="CR30" s="53">
        <f>(Executive_Summary!$I27/12)*(1+Expense_Increase)^(CR$3-1)</f>
        <v>1403.687691631583</v>
      </c>
      <c r="CS30" s="53">
        <f>(Executive_Summary!$I27/12)*(1+Expense_Increase)^(CS$3-1)</f>
        <v>1403.687691631583</v>
      </c>
      <c r="CT30" s="53">
        <f>(Executive_Summary!$I27/12)*(1+Expense_Increase)^(CT$3-1)</f>
        <v>1403.687691631583</v>
      </c>
      <c r="CU30" s="53">
        <f>(Executive_Summary!$I27/12)*(1+Expense_Increase)^(CU$3-1)</f>
        <v>1445.7983223805306</v>
      </c>
      <c r="CV30" s="53">
        <f>(Executive_Summary!$I27/12)*(1+Expense_Increase)^(CV$3-1)</f>
        <v>1445.7983223805306</v>
      </c>
      <c r="CW30" s="53">
        <f>(Executive_Summary!$I27/12)*(1+Expense_Increase)^(CW$3-1)</f>
        <v>1445.7983223805306</v>
      </c>
      <c r="CX30" s="53">
        <f>(Executive_Summary!$I27/12)*(1+Expense_Increase)^(CX$3-1)</f>
        <v>1445.7983223805306</v>
      </c>
      <c r="CY30" s="53">
        <f>(Executive_Summary!$I27/12)*(1+Expense_Increase)^(CY$3-1)</f>
        <v>1445.7983223805306</v>
      </c>
      <c r="CZ30" s="53">
        <f>(Executive_Summary!$I27/12)*(1+Expense_Increase)^(CZ$3-1)</f>
        <v>1445.7983223805306</v>
      </c>
      <c r="DA30" s="53">
        <f>(Executive_Summary!$I27/12)*(1+Expense_Increase)^(DA$3-1)</f>
        <v>1445.7983223805306</v>
      </c>
      <c r="DB30" s="53">
        <f>(Executive_Summary!$I27/12)*(1+Expense_Increase)^(DB$3-1)</f>
        <v>1445.7983223805306</v>
      </c>
      <c r="DC30" s="53">
        <f>(Executive_Summary!$I27/12)*(1+Expense_Increase)^(DC$3-1)</f>
        <v>1445.7983223805306</v>
      </c>
      <c r="DD30" s="53">
        <f>(Executive_Summary!$I27/12)*(1+Expense_Increase)^(DD$3-1)</f>
        <v>1445.7983223805306</v>
      </c>
      <c r="DE30" s="53">
        <f>(Executive_Summary!$I27/12)*(1+Expense_Increase)^(DE$3-1)</f>
        <v>1445.7983223805306</v>
      </c>
      <c r="DF30" s="53">
        <f>(Executive_Summary!$I27/12)*(1+Expense_Increase)^(DF$3-1)</f>
        <v>1445.7983223805306</v>
      </c>
      <c r="DG30" s="53">
        <f>(Executive_Summary!$I27/12)*(1+Expense_Increase)^(DG$3-1)</f>
        <v>1489.1722720519467</v>
      </c>
      <c r="DH30" s="53">
        <f>(Executive_Summary!$I27/12)*(1+Expense_Increase)^(DH$3-1)</f>
        <v>1489.1722720519467</v>
      </c>
      <c r="DI30" s="53">
        <f>(Executive_Summary!$I27/12)*(1+Expense_Increase)^(DI$3-1)</f>
        <v>1489.1722720519467</v>
      </c>
      <c r="DJ30" s="53">
        <f>(Executive_Summary!$I27/12)*(1+Expense_Increase)^(DJ$3-1)</f>
        <v>1489.1722720519467</v>
      </c>
      <c r="DK30" s="53">
        <f>(Executive_Summary!$I27/12)*(1+Expense_Increase)^(DK$3-1)</f>
        <v>1489.1722720519467</v>
      </c>
      <c r="DL30" s="53">
        <f>(Executive_Summary!$I27/12)*(1+Expense_Increase)^(DL$3-1)</f>
        <v>1489.1722720519467</v>
      </c>
      <c r="DM30" s="53">
        <f>(Executive_Summary!$I27/12)*(1+Expense_Increase)^(DM$3-1)</f>
        <v>1489.1722720519467</v>
      </c>
      <c r="DN30" s="53">
        <f>(Executive_Summary!$I27/12)*(1+Expense_Increase)^(DN$3-1)</f>
        <v>1489.1722720519467</v>
      </c>
      <c r="DO30" s="53">
        <f>(Executive_Summary!$I27/12)*(1+Expense_Increase)^(DO$3-1)</f>
        <v>1489.1722720519467</v>
      </c>
      <c r="DP30" s="53">
        <f>(Executive_Summary!$I27/12)*(1+Expense_Increase)^(DP$3-1)</f>
        <v>1489.1722720519467</v>
      </c>
      <c r="DQ30" s="53">
        <f>(Executive_Summary!$I27/12)*(1+Expense_Increase)^(DQ$3-1)</f>
        <v>1489.1722720519467</v>
      </c>
      <c r="DR30" s="53">
        <f>(Executive_Summary!$I27/12)*(1+Expense_Increase)^(DR$3-1)</f>
        <v>1489.1722720519467</v>
      </c>
      <c r="DS30" s="53">
        <f>(Executive_Summary!$I27/12)*(1+Expense_Increase)^(DS$3-1)</f>
        <v>1533.8474402135048</v>
      </c>
      <c r="DT30" s="53">
        <f>(Executive_Summary!$I27/12)*(1+Expense_Increase)^(DT$3-1)</f>
        <v>1533.8474402135048</v>
      </c>
      <c r="DU30" s="53">
        <f>(Executive_Summary!$I27/12)*(1+Expense_Increase)^(DU$3-1)</f>
        <v>1533.8474402135048</v>
      </c>
      <c r="DV30" s="53">
        <f>(Executive_Summary!$I27/12)*(1+Expense_Increase)^(DV$3-1)</f>
        <v>1533.8474402135048</v>
      </c>
      <c r="DW30" s="53">
        <f>(Executive_Summary!$I27/12)*(1+Expense_Increase)^(DW$3-1)</f>
        <v>1533.8474402135048</v>
      </c>
      <c r="DX30" s="53">
        <f>(Executive_Summary!$I27/12)*(1+Expense_Increase)^(DX$3-1)</f>
        <v>1533.8474402135048</v>
      </c>
      <c r="DY30" s="53">
        <f>(Executive_Summary!$I27/12)*(1+Expense_Increase)^(DY$3-1)</f>
        <v>1533.8474402135048</v>
      </c>
      <c r="DZ30" s="53">
        <f>(Executive_Summary!$I27/12)*(1+Expense_Increase)^(DZ$3-1)</f>
        <v>1533.8474402135048</v>
      </c>
      <c r="EA30" s="53">
        <f>(Executive_Summary!$I27/12)*(1+Expense_Increase)^(EA$3-1)</f>
        <v>1533.8474402135048</v>
      </c>
      <c r="EB30" s="53">
        <f>(Executive_Summary!$I27/12)*(1+Expense_Increase)^(EB$3-1)</f>
        <v>1533.8474402135048</v>
      </c>
      <c r="EC30" s="53">
        <f>(Executive_Summary!$I27/12)*(1+Expense_Increase)^(EC$3-1)</f>
        <v>1533.8474402135048</v>
      </c>
      <c r="ED30" s="53">
        <f>(Executive_Summary!$I27/12)*(1+Expense_Increase)^(ED$3-1)</f>
        <v>1533.8474402135048</v>
      </c>
      <c r="EE30" s="53">
        <f>(Executive_Summary!$I27/12)*(1+Expense_Increase)^(EE$3-1)</f>
        <v>1579.8628634199101</v>
      </c>
      <c r="EF30" s="53">
        <f>(Executive_Summary!$I27/12)*(1+Expense_Increase)^(EF$3-1)</f>
        <v>1579.8628634199101</v>
      </c>
      <c r="EG30" s="53">
        <f>(Executive_Summary!$I27/12)*(1+Expense_Increase)^(EG$3-1)</f>
        <v>1579.8628634199101</v>
      </c>
      <c r="EH30" s="53">
        <f>(Executive_Summary!$I27/12)*(1+Expense_Increase)^(EH$3-1)</f>
        <v>1579.8628634199101</v>
      </c>
      <c r="EI30" s="53">
        <f>(Executive_Summary!$I27/12)*(1+Expense_Increase)^(EI$3-1)</f>
        <v>1579.8628634199101</v>
      </c>
      <c r="EJ30" s="53">
        <f>(Executive_Summary!$I27/12)*(1+Expense_Increase)^(EJ$3-1)</f>
        <v>1579.8628634199101</v>
      </c>
      <c r="EK30" s="53">
        <f>(Executive_Summary!$I27/12)*(1+Expense_Increase)^(EK$3-1)</f>
        <v>1579.8628634199101</v>
      </c>
      <c r="EL30" s="53">
        <f>(Executive_Summary!$I27/12)*(1+Expense_Increase)^(EL$3-1)</f>
        <v>1579.8628634199101</v>
      </c>
      <c r="EM30" s="53">
        <f>(Executive_Summary!$I27/12)*(1+Expense_Increase)^(EM$3-1)</f>
        <v>1579.8628634199101</v>
      </c>
      <c r="EN30" s="53">
        <f>(Executive_Summary!$I27/12)*(1+Expense_Increase)^(EN$3-1)</f>
        <v>1579.8628634199101</v>
      </c>
      <c r="EO30" s="53">
        <f>(Executive_Summary!$I27/12)*(1+Expense_Increase)^(EO$3-1)</f>
        <v>1579.8628634199101</v>
      </c>
      <c r="EP30" s="53">
        <f>(Executive_Summary!$I27/12)*(1+Expense_Increase)^(EP$3-1)</f>
        <v>1579.8628634199101</v>
      </c>
    </row>
    <row r="31" spans="1:147" x14ac:dyDescent="0.2">
      <c r="B31" s="9" t="str">
        <f>Executive_Summary!F28</f>
        <v xml:space="preserve">Sewer </v>
      </c>
      <c r="AA31" s="53">
        <f>(Executive_Summary!$I28/12)*(1+Expense_Increase)^(AA$3-1)</f>
        <v>0</v>
      </c>
      <c r="AB31" s="53">
        <f>(Executive_Summary!$I28/12)*(1+Expense_Increase)^(AB$3-1)</f>
        <v>0</v>
      </c>
      <c r="AC31" s="53">
        <f>(Executive_Summary!$I28/12)*(1+Expense_Increase)^(AC$3-1)</f>
        <v>0</v>
      </c>
      <c r="AD31" s="53">
        <f>(Executive_Summary!$I28/12)*(1+Expense_Increase)^(AD$3-1)</f>
        <v>0</v>
      </c>
      <c r="AE31" s="53">
        <f>(Executive_Summary!$I28/12)*(1+Expense_Increase)^(AE$3-1)</f>
        <v>0</v>
      </c>
      <c r="AF31" s="53">
        <f>(Executive_Summary!$I28/12)*(1+Expense_Increase)^(AF$3-1)</f>
        <v>0</v>
      </c>
      <c r="AG31" s="53">
        <f>(Executive_Summary!$I28/12)*(1+Expense_Increase)^(AG$3-1)</f>
        <v>0</v>
      </c>
      <c r="AH31" s="53">
        <f>(Executive_Summary!$I28/12)*(1+Expense_Increase)^(AH$3-1)</f>
        <v>0</v>
      </c>
      <c r="AI31" s="53">
        <f>(Executive_Summary!$I28/12)*(1+Expense_Increase)^(AI$3-1)</f>
        <v>0</v>
      </c>
      <c r="AJ31" s="53">
        <f>(Executive_Summary!$I28/12)*(1+Expense_Increase)^(AJ$3-1)</f>
        <v>0</v>
      </c>
      <c r="AK31" s="53">
        <f>(Executive_Summary!$I28/12)*(1+Expense_Increase)^(AK$3-1)</f>
        <v>0</v>
      </c>
      <c r="AL31" s="53">
        <f>(Executive_Summary!$I28/12)*(1+Expense_Increase)^(AL$3-1)</f>
        <v>0</v>
      </c>
      <c r="AM31" s="53">
        <f>(Executive_Summary!$I28/12)*(1+Expense_Increase)^(AM$3-1)</f>
        <v>0</v>
      </c>
      <c r="AN31" s="53">
        <f>(Executive_Summary!$I28/12)*(1+Expense_Increase)^(AN$3-1)</f>
        <v>0</v>
      </c>
      <c r="AO31" s="53">
        <f>(Executive_Summary!$I28/12)*(1+Expense_Increase)^(AO$3-1)</f>
        <v>0</v>
      </c>
      <c r="AP31" s="53">
        <f>(Executive_Summary!$I28/12)*(1+Expense_Increase)^(AP$3-1)</f>
        <v>0</v>
      </c>
      <c r="AQ31" s="53">
        <f>(Executive_Summary!$I28/12)*(1+Expense_Increase)^(AQ$3-1)</f>
        <v>0</v>
      </c>
      <c r="AR31" s="53">
        <f>(Executive_Summary!$I28/12)*(1+Expense_Increase)^(AR$3-1)</f>
        <v>0</v>
      </c>
      <c r="AS31" s="53">
        <f>(Executive_Summary!$I28/12)*(1+Expense_Increase)^(AS$3-1)</f>
        <v>0</v>
      </c>
      <c r="AT31" s="53">
        <f>(Executive_Summary!$I28/12)*(1+Expense_Increase)^(AT$3-1)</f>
        <v>0</v>
      </c>
      <c r="AU31" s="53">
        <f>(Executive_Summary!$I28/12)*(1+Expense_Increase)^(AU$3-1)</f>
        <v>0</v>
      </c>
      <c r="AV31" s="53">
        <f>(Executive_Summary!$I28/12)*(1+Expense_Increase)^(AV$3-1)</f>
        <v>0</v>
      </c>
      <c r="AW31" s="53">
        <f>(Executive_Summary!$I28/12)*(1+Expense_Increase)^(AW$3-1)</f>
        <v>0</v>
      </c>
      <c r="AX31" s="53">
        <f>(Executive_Summary!$I28/12)*(1+Expense_Increase)^(AX$3-1)</f>
        <v>0</v>
      </c>
      <c r="AY31" s="53">
        <f>(Executive_Summary!$I28/12)*(1+Expense_Increase)^(AY$3-1)</f>
        <v>0</v>
      </c>
      <c r="AZ31" s="53">
        <f>(Executive_Summary!$I28/12)*(1+Expense_Increase)^(AZ$3-1)</f>
        <v>0</v>
      </c>
      <c r="BA31" s="53">
        <f>(Executive_Summary!$I28/12)*(1+Expense_Increase)^(BA$3-1)</f>
        <v>0</v>
      </c>
      <c r="BB31" s="53">
        <f>(Executive_Summary!$I28/12)*(1+Expense_Increase)^(BB$3-1)</f>
        <v>0</v>
      </c>
      <c r="BC31" s="53">
        <f>(Executive_Summary!$I28/12)*(1+Expense_Increase)^(BC$3-1)</f>
        <v>0</v>
      </c>
      <c r="BD31" s="53">
        <f>(Executive_Summary!$I28/12)*(1+Expense_Increase)^(BD$3-1)</f>
        <v>0</v>
      </c>
      <c r="BE31" s="53">
        <f>(Executive_Summary!$I28/12)*(1+Expense_Increase)^(BE$3-1)</f>
        <v>0</v>
      </c>
      <c r="BF31" s="53">
        <f>(Executive_Summary!$I28/12)*(1+Expense_Increase)^(BF$3-1)</f>
        <v>0</v>
      </c>
      <c r="BG31" s="53">
        <f>(Executive_Summary!$I28/12)*(1+Expense_Increase)^(BG$3-1)</f>
        <v>0</v>
      </c>
      <c r="BH31" s="53">
        <f>(Executive_Summary!$I28/12)*(1+Expense_Increase)^(BH$3-1)</f>
        <v>0</v>
      </c>
      <c r="BI31" s="53">
        <f>(Executive_Summary!$I28/12)*(1+Expense_Increase)^(BI$3-1)</f>
        <v>0</v>
      </c>
      <c r="BJ31" s="53">
        <f>(Executive_Summary!$I28/12)*(1+Expense_Increase)^(BJ$3-1)</f>
        <v>0</v>
      </c>
      <c r="BK31" s="53">
        <f>(Executive_Summary!$I28/12)*(1+Expense_Increase)^(BK$3-1)</f>
        <v>0</v>
      </c>
      <c r="BL31" s="53">
        <f>(Executive_Summary!$I28/12)*(1+Expense_Increase)^(BL$3-1)</f>
        <v>0</v>
      </c>
      <c r="BM31" s="53">
        <f>(Executive_Summary!$I28/12)*(1+Expense_Increase)^(BM$3-1)</f>
        <v>0</v>
      </c>
      <c r="BN31" s="53">
        <f>(Executive_Summary!$I28/12)*(1+Expense_Increase)^(BN$3-1)</f>
        <v>0</v>
      </c>
      <c r="BO31" s="53">
        <f>(Executive_Summary!$I28/12)*(1+Expense_Increase)^(BO$3-1)</f>
        <v>0</v>
      </c>
      <c r="BP31" s="53">
        <f>(Executive_Summary!$I28/12)*(1+Expense_Increase)^(BP$3-1)</f>
        <v>0</v>
      </c>
      <c r="BQ31" s="53">
        <f>(Executive_Summary!$I28/12)*(1+Expense_Increase)^(BQ$3-1)</f>
        <v>0</v>
      </c>
      <c r="BR31" s="53">
        <f>(Executive_Summary!$I28/12)*(1+Expense_Increase)^(BR$3-1)</f>
        <v>0</v>
      </c>
      <c r="BS31" s="53">
        <f>(Executive_Summary!$I28/12)*(1+Expense_Increase)^(BS$3-1)</f>
        <v>0</v>
      </c>
      <c r="BT31" s="53">
        <f>(Executive_Summary!$I28/12)*(1+Expense_Increase)^(BT$3-1)</f>
        <v>0</v>
      </c>
      <c r="BU31" s="53">
        <f>(Executive_Summary!$I28/12)*(1+Expense_Increase)^(BU$3-1)</f>
        <v>0</v>
      </c>
      <c r="BV31" s="53">
        <f>(Executive_Summary!$I28/12)*(1+Expense_Increase)^(BV$3-1)</f>
        <v>0</v>
      </c>
      <c r="BW31" s="53">
        <f>(Executive_Summary!$I28/12)*(1+Expense_Increase)^(BW$3-1)</f>
        <v>0</v>
      </c>
      <c r="BX31" s="53">
        <f>(Executive_Summary!$I28/12)*(1+Expense_Increase)^(BX$3-1)</f>
        <v>0</v>
      </c>
      <c r="BY31" s="53">
        <f>(Executive_Summary!$I28/12)*(1+Expense_Increase)^(BY$3-1)</f>
        <v>0</v>
      </c>
      <c r="BZ31" s="53">
        <f>(Executive_Summary!$I28/12)*(1+Expense_Increase)^(BZ$3-1)</f>
        <v>0</v>
      </c>
      <c r="CA31" s="53">
        <f>(Executive_Summary!$I28/12)*(1+Expense_Increase)^(CA$3-1)</f>
        <v>0</v>
      </c>
      <c r="CB31" s="53">
        <f>(Executive_Summary!$I28/12)*(1+Expense_Increase)^(CB$3-1)</f>
        <v>0</v>
      </c>
      <c r="CC31" s="53">
        <f>(Executive_Summary!$I28/12)*(1+Expense_Increase)^(CC$3-1)</f>
        <v>0</v>
      </c>
      <c r="CD31" s="53">
        <f>(Executive_Summary!$I28/12)*(1+Expense_Increase)^(CD$3-1)</f>
        <v>0</v>
      </c>
      <c r="CE31" s="53">
        <f>(Executive_Summary!$I28/12)*(1+Expense_Increase)^(CE$3-1)</f>
        <v>0</v>
      </c>
      <c r="CF31" s="53">
        <f>(Executive_Summary!$I28/12)*(1+Expense_Increase)^(CF$3-1)</f>
        <v>0</v>
      </c>
      <c r="CG31" s="53">
        <f>(Executive_Summary!$I28/12)*(1+Expense_Increase)^(CG$3-1)</f>
        <v>0</v>
      </c>
      <c r="CH31" s="53">
        <f>(Executive_Summary!$I28/12)*(1+Expense_Increase)^(CH$3-1)</f>
        <v>0</v>
      </c>
      <c r="CI31" s="53">
        <f>(Executive_Summary!$I28/12)*(1+Expense_Increase)^(CI$3-1)</f>
        <v>0</v>
      </c>
      <c r="CJ31" s="53">
        <f>(Executive_Summary!$I28/12)*(1+Expense_Increase)^(CJ$3-1)</f>
        <v>0</v>
      </c>
      <c r="CK31" s="53">
        <f>(Executive_Summary!$I28/12)*(1+Expense_Increase)^(CK$3-1)</f>
        <v>0</v>
      </c>
      <c r="CL31" s="53">
        <f>(Executive_Summary!$I28/12)*(1+Expense_Increase)^(CL$3-1)</f>
        <v>0</v>
      </c>
      <c r="CM31" s="53">
        <f>(Executive_Summary!$I28/12)*(1+Expense_Increase)^(CM$3-1)</f>
        <v>0</v>
      </c>
      <c r="CN31" s="53">
        <f>(Executive_Summary!$I28/12)*(1+Expense_Increase)^(CN$3-1)</f>
        <v>0</v>
      </c>
      <c r="CO31" s="53">
        <f>(Executive_Summary!$I28/12)*(1+Expense_Increase)^(CO$3-1)</f>
        <v>0</v>
      </c>
      <c r="CP31" s="53">
        <f>(Executive_Summary!$I28/12)*(1+Expense_Increase)^(CP$3-1)</f>
        <v>0</v>
      </c>
      <c r="CQ31" s="53">
        <f>(Executive_Summary!$I28/12)*(1+Expense_Increase)^(CQ$3-1)</f>
        <v>0</v>
      </c>
      <c r="CR31" s="53">
        <f>(Executive_Summary!$I28/12)*(1+Expense_Increase)^(CR$3-1)</f>
        <v>0</v>
      </c>
      <c r="CS31" s="53">
        <f>(Executive_Summary!$I28/12)*(1+Expense_Increase)^(CS$3-1)</f>
        <v>0</v>
      </c>
      <c r="CT31" s="53">
        <f>(Executive_Summary!$I28/12)*(1+Expense_Increase)^(CT$3-1)</f>
        <v>0</v>
      </c>
      <c r="CU31" s="53">
        <f>(Executive_Summary!$I28/12)*(1+Expense_Increase)^(CU$3-1)</f>
        <v>0</v>
      </c>
      <c r="CV31" s="53">
        <f>(Executive_Summary!$I28/12)*(1+Expense_Increase)^(CV$3-1)</f>
        <v>0</v>
      </c>
      <c r="CW31" s="53">
        <f>(Executive_Summary!$I28/12)*(1+Expense_Increase)^(CW$3-1)</f>
        <v>0</v>
      </c>
      <c r="CX31" s="53">
        <f>(Executive_Summary!$I28/12)*(1+Expense_Increase)^(CX$3-1)</f>
        <v>0</v>
      </c>
      <c r="CY31" s="53">
        <f>(Executive_Summary!$I28/12)*(1+Expense_Increase)^(CY$3-1)</f>
        <v>0</v>
      </c>
      <c r="CZ31" s="53">
        <f>(Executive_Summary!$I28/12)*(1+Expense_Increase)^(CZ$3-1)</f>
        <v>0</v>
      </c>
      <c r="DA31" s="53">
        <f>(Executive_Summary!$I28/12)*(1+Expense_Increase)^(DA$3-1)</f>
        <v>0</v>
      </c>
      <c r="DB31" s="53">
        <f>(Executive_Summary!$I28/12)*(1+Expense_Increase)^(DB$3-1)</f>
        <v>0</v>
      </c>
      <c r="DC31" s="53">
        <f>(Executive_Summary!$I28/12)*(1+Expense_Increase)^(DC$3-1)</f>
        <v>0</v>
      </c>
      <c r="DD31" s="53">
        <f>(Executive_Summary!$I28/12)*(1+Expense_Increase)^(DD$3-1)</f>
        <v>0</v>
      </c>
      <c r="DE31" s="53">
        <f>(Executive_Summary!$I28/12)*(1+Expense_Increase)^(DE$3-1)</f>
        <v>0</v>
      </c>
      <c r="DF31" s="53">
        <f>(Executive_Summary!$I28/12)*(1+Expense_Increase)^(DF$3-1)</f>
        <v>0</v>
      </c>
      <c r="DG31" s="53">
        <f>(Executive_Summary!$I28/12)*(1+Expense_Increase)^(DG$3-1)</f>
        <v>0</v>
      </c>
      <c r="DH31" s="53">
        <f>(Executive_Summary!$I28/12)*(1+Expense_Increase)^(DH$3-1)</f>
        <v>0</v>
      </c>
      <c r="DI31" s="53">
        <f>(Executive_Summary!$I28/12)*(1+Expense_Increase)^(DI$3-1)</f>
        <v>0</v>
      </c>
      <c r="DJ31" s="53">
        <f>(Executive_Summary!$I28/12)*(1+Expense_Increase)^(DJ$3-1)</f>
        <v>0</v>
      </c>
      <c r="DK31" s="53">
        <f>(Executive_Summary!$I28/12)*(1+Expense_Increase)^(DK$3-1)</f>
        <v>0</v>
      </c>
      <c r="DL31" s="53">
        <f>(Executive_Summary!$I28/12)*(1+Expense_Increase)^(DL$3-1)</f>
        <v>0</v>
      </c>
      <c r="DM31" s="53">
        <f>(Executive_Summary!$I28/12)*(1+Expense_Increase)^(DM$3-1)</f>
        <v>0</v>
      </c>
      <c r="DN31" s="53">
        <f>(Executive_Summary!$I28/12)*(1+Expense_Increase)^(DN$3-1)</f>
        <v>0</v>
      </c>
      <c r="DO31" s="53">
        <f>(Executive_Summary!$I28/12)*(1+Expense_Increase)^(DO$3-1)</f>
        <v>0</v>
      </c>
      <c r="DP31" s="53">
        <f>(Executive_Summary!$I28/12)*(1+Expense_Increase)^(DP$3-1)</f>
        <v>0</v>
      </c>
      <c r="DQ31" s="53">
        <f>(Executive_Summary!$I28/12)*(1+Expense_Increase)^(DQ$3-1)</f>
        <v>0</v>
      </c>
      <c r="DR31" s="53">
        <f>(Executive_Summary!$I28/12)*(1+Expense_Increase)^(DR$3-1)</f>
        <v>0</v>
      </c>
      <c r="DS31" s="53">
        <f>(Executive_Summary!$I28/12)*(1+Expense_Increase)^(DS$3-1)</f>
        <v>0</v>
      </c>
      <c r="DT31" s="53">
        <f>(Executive_Summary!$I28/12)*(1+Expense_Increase)^(DT$3-1)</f>
        <v>0</v>
      </c>
      <c r="DU31" s="53">
        <f>(Executive_Summary!$I28/12)*(1+Expense_Increase)^(DU$3-1)</f>
        <v>0</v>
      </c>
      <c r="DV31" s="53">
        <f>(Executive_Summary!$I28/12)*(1+Expense_Increase)^(DV$3-1)</f>
        <v>0</v>
      </c>
      <c r="DW31" s="53">
        <f>(Executive_Summary!$I28/12)*(1+Expense_Increase)^(DW$3-1)</f>
        <v>0</v>
      </c>
      <c r="DX31" s="53">
        <f>(Executive_Summary!$I28/12)*(1+Expense_Increase)^(DX$3-1)</f>
        <v>0</v>
      </c>
      <c r="DY31" s="53">
        <f>(Executive_Summary!$I28/12)*(1+Expense_Increase)^(DY$3-1)</f>
        <v>0</v>
      </c>
      <c r="DZ31" s="53">
        <f>(Executive_Summary!$I28/12)*(1+Expense_Increase)^(DZ$3-1)</f>
        <v>0</v>
      </c>
      <c r="EA31" s="53">
        <f>(Executive_Summary!$I28/12)*(1+Expense_Increase)^(EA$3-1)</f>
        <v>0</v>
      </c>
      <c r="EB31" s="53">
        <f>(Executive_Summary!$I28/12)*(1+Expense_Increase)^(EB$3-1)</f>
        <v>0</v>
      </c>
      <c r="EC31" s="53">
        <f>(Executive_Summary!$I28/12)*(1+Expense_Increase)^(EC$3-1)</f>
        <v>0</v>
      </c>
      <c r="ED31" s="53">
        <f>(Executive_Summary!$I28/12)*(1+Expense_Increase)^(ED$3-1)</f>
        <v>0</v>
      </c>
      <c r="EE31" s="53">
        <f>(Executive_Summary!$I28/12)*(1+Expense_Increase)^(EE$3-1)</f>
        <v>0</v>
      </c>
      <c r="EF31" s="53">
        <f>(Executive_Summary!$I28/12)*(1+Expense_Increase)^(EF$3-1)</f>
        <v>0</v>
      </c>
      <c r="EG31" s="53">
        <f>(Executive_Summary!$I28/12)*(1+Expense_Increase)^(EG$3-1)</f>
        <v>0</v>
      </c>
      <c r="EH31" s="53">
        <f>(Executive_Summary!$I28/12)*(1+Expense_Increase)^(EH$3-1)</f>
        <v>0</v>
      </c>
      <c r="EI31" s="53">
        <f>(Executive_Summary!$I28/12)*(1+Expense_Increase)^(EI$3-1)</f>
        <v>0</v>
      </c>
      <c r="EJ31" s="53">
        <f>(Executive_Summary!$I28/12)*(1+Expense_Increase)^(EJ$3-1)</f>
        <v>0</v>
      </c>
      <c r="EK31" s="53">
        <f>(Executive_Summary!$I28/12)*(1+Expense_Increase)^(EK$3-1)</f>
        <v>0</v>
      </c>
      <c r="EL31" s="53">
        <f>(Executive_Summary!$I28/12)*(1+Expense_Increase)^(EL$3-1)</f>
        <v>0</v>
      </c>
      <c r="EM31" s="53">
        <f>(Executive_Summary!$I28/12)*(1+Expense_Increase)^(EM$3-1)</f>
        <v>0</v>
      </c>
      <c r="EN31" s="53">
        <f>(Executive_Summary!$I28/12)*(1+Expense_Increase)^(EN$3-1)</f>
        <v>0</v>
      </c>
      <c r="EO31" s="53">
        <f>(Executive_Summary!$I28/12)*(1+Expense_Increase)^(EO$3-1)</f>
        <v>0</v>
      </c>
      <c r="EP31" s="53">
        <f>(Executive_Summary!$I28/12)*(1+Expense_Increase)^(EP$3-1)</f>
        <v>0</v>
      </c>
    </row>
    <row r="32" spans="1:147" x14ac:dyDescent="0.2">
      <c r="B32" s="9" t="str">
        <f>Executive_Summary!F29</f>
        <v>Repairs &amp; Maintenance</v>
      </c>
      <c r="AA32" s="53">
        <f>(Executive_Summary!$I29/12)*(1+Expense_Increase)^(AA$3-1)</f>
        <v>863.16666666666663</v>
      </c>
      <c r="AB32" s="53">
        <f>(Executive_Summary!$I29/12)*(1+Expense_Increase)^(AB$3-1)</f>
        <v>863.16666666666663</v>
      </c>
      <c r="AC32" s="53">
        <f>(Executive_Summary!$I29/12)*(1+Expense_Increase)^(AC$3-1)</f>
        <v>863.16666666666663</v>
      </c>
      <c r="AD32" s="53">
        <f>(Executive_Summary!$I29/12)*(1+Expense_Increase)^(AD$3-1)</f>
        <v>863.16666666666663</v>
      </c>
      <c r="AE32" s="53">
        <f>(Executive_Summary!$I29/12)*(1+Expense_Increase)^(AE$3-1)</f>
        <v>863.16666666666663</v>
      </c>
      <c r="AF32" s="53">
        <f>(Executive_Summary!$I29/12)*(1+Expense_Increase)^(AF$3-1)</f>
        <v>863.16666666666663</v>
      </c>
      <c r="AG32" s="53">
        <f>(Executive_Summary!$I29/12)*(1+Expense_Increase)^(AG$3-1)</f>
        <v>863.16666666666663</v>
      </c>
      <c r="AH32" s="53">
        <f>(Executive_Summary!$I29/12)*(1+Expense_Increase)^(AH$3-1)</f>
        <v>863.16666666666663</v>
      </c>
      <c r="AI32" s="53">
        <f>(Executive_Summary!$I29/12)*(1+Expense_Increase)^(AI$3-1)</f>
        <v>863.16666666666663</v>
      </c>
      <c r="AJ32" s="53">
        <f>(Executive_Summary!$I29/12)*(1+Expense_Increase)^(AJ$3-1)</f>
        <v>863.16666666666663</v>
      </c>
      <c r="AK32" s="53">
        <f>(Executive_Summary!$I29/12)*(1+Expense_Increase)^(AK$3-1)</f>
        <v>863.16666666666663</v>
      </c>
      <c r="AL32" s="53">
        <f>(Executive_Summary!$I29/12)*(1+Expense_Increase)^(AL$3-1)</f>
        <v>863.16666666666663</v>
      </c>
      <c r="AM32" s="53">
        <f>(Executive_Summary!$I29/12)*(1+Expense_Increase)^(AM$3-1)</f>
        <v>889.06166666666661</v>
      </c>
      <c r="AN32" s="53">
        <f>(Executive_Summary!$I29/12)*(1+Expense_Increase)^(AN$3-1)</f>
        <v>889.06166666666661</v>
      </c>
      <c r="AO32" s="53">
        <f>(Executive_Summary!$I29/12)*(1+Expense_Increase)^(AO$3-1)</f>
        <v>889.06166666666661</v>
      </c>
      <c r="AP32" s="53">
        <f>(Executive_Summary!$I29/12)*(1+Expense_Increase)^(AP$3-1)</f>
        <v>889.06166666666661</v>
      </c>
      <c r="AQ32" s="53">
        <f>(Executive_Summary!$I29/12)*(1+Expense_Increase)^(AQ$3-1)</f>
        <v>889.06166666666661</v>
      </c>
      <c r="AR32" s="53">
        <f>(Executive_Summary!$I29/12)*(1+Expense_Increase)^(AR$3-1)</f>
        <v>889.06166666666661</v>
      </c>
      <c r="AS32" s="53">
        <f>(Executive_Summary!$I29/12)*(1+Expense_Increase)^(AS$3-1)</f>
        <v>889.06166666666661</v>
      </c>
      <c r="AT32" s="53">
        <f>(Executive_Summary!$I29/12)*(1+Expense_Increase)^(AT$3-1)</f>
        <v>889.06166666666661</v>
      </c>
      <c r="AU32" s="53">
        <f>(Executive_Summary!$I29/12)*(1+Expense_Increase)^(AU$3-1)</f>
        <v>889.06166666666661</v>
      </c>
      <c r="AV32" s="53">
        <f>(Executive_Summary!$I29/12)*(1+Expense_Increase)^(AV$3-1)</f>
        <v>889.06166666666661</v>
      </c>
      <c r="AW32" s="53">
        <f>(Executive_Summary!$I29/12)*(1+Expense_Increase)^(AW$3-1)</f>
        <v>889.06166666666661</v>
      </c>
      <c r="AX32" s="53">
        <f>(Executive_Summary!$I29/12)*(1+Expense_Increase)^(AX$3-1)</f>
        <v>889.06166666666661</v>
      </c>
      <c r="AY32" s="53">
        <f>(Executive_Summary!$I29/12)*(1+Expense_Increase)^(AY$3-1)</f>
        <v>915.73351666666656</v>
      </c>
      <c r="AZ32" s="53">
        <f>(Executive_Summary!$I29/12)*(1+Expense_Increase)^(AZ$3-1)</f>
        <v>915.73351666666656</v>
      </c>
      <c r="BA32" s="53">
        <f>(Executive_Summary!$I29/12)*(1+Expense_Increase)^(BA$3-1)</f>
        <v>915.73351666666656</v>
      </c>
      <c r="BB32" s="53">
        <f>(Executive_Summary!$I29/12)*(1+Expense_Increase)^(BB$3-1)</f>
        <v>915.73351666666656</v>
      </c>
      <c r="BC32" s="53">
        <f>(Executive_Summary!$I29/12)*(1+Expense_Increase)^(BC$3-1)</f>
        <v>915.73351666666656</v>
      </c>
      <c r="BD32" s="53">
        <f>(Executive_Summary!$I29/12)*(1+Expense_Increase)^(BD$3-1)</f>
        <v>915.73351666666656</v>
      </c>
      <c r="BE32" s="53">
        <f>(Executive_Summary!$I29/12)*(1+Expense_Increase)^(BE$3-1)</f>
        <v>915.73351666666656</v>
      </c>
      <c r="BF32" s="53">
        <f>(Executive_Summary!$I29/12)*(1+Expense_Increase)^(BF$3-1)</f>
        <v>915.73351666666656</v>
      </c>
      <c r="BG32" s="53">
        <f>(Executive_Summary!$I29/12)*(1+Expense_Increase)^(BG$3-1)</f>
        <v>915.73351666666656</v>
      </c>
      <c r="BH32" s="53">
        <f>(Executive_Summary!$I29/12)*(1+Expense_Increase)^(BH$3-1)</f>
        <v>915.73351666666656</v>
      </c>
      <c r="BI32" s="53">
        <f>(Executive_Summary!$I29/12)*(1+Expense_Increase)^(BI$3-1)</f>
        <v>915.73351666666656</v>
      </c>
      <c r="BJ32" s="53">
        <f>(Executive_Summary!$I29/12)*(1+Expense_Increase)^(BJ$3-1)</f>
        <v>915.73351666666656</v>
      </c>
      <c r="BK32" s="53">
        <f>(Executive_Summary!$I29/12)*(1+Expense_Increase)^(BK$3-1)</f>
        <v>943.20552216666658</v>
      </c>
      <c r="BL32" s="53">
        <f>(Executive_Summary!$I29/12)*(1+Expense_Increase)^(BL$3-1)</f>
        <v>943.20552216666658</v>
      </c>
      <c r="BM32" s="53">
        <f>(Executive_Summary!$I29/12)*(1+Expense_Increase)^(BM$3-1)</f>
        <v>943.20552216666658</v>
      </c>
      <c r="BN32" s="53">
        <f>(Executive_Summary!$I29/12)*(1+Expense_Increase)^(BN$3-1)</f>
        <v>943.20552216666658</v>
      </c>
      <c r="BO32" s="53">
        <f>(Executive_Summary!$I29/12)*(1+Expense_Increase)^(BO$3-1)</f>
        <v>943.20552216666658</v>
      </c>
      <c r="BP32" s="53">
        <f>(Executive_Summary!$I29/12)*(1+Expense_Increase)^(BP$3-1)</f>
        <v>943.20552216666658</v>
      </c>
      <c r="BQ32" s="53">
        <f>(Executive_Summary!$I29/12)*(1+Expense_Increase)^(BQ$3-1)</f>
        <v>943.20552216666658</v>
      </c>
      <c r="BR32" s="53">
        <f>(Executive_Summary!$I29/12)*(1+Expense_Increase)^(BR$3-1)</f>
        <v>943.20552216666658</v>
      </c>
      <c r="BS32" s="53">
        <f>(Executive_Summary!$I29/12)*(1+Expense_Increase)^(BS$3-1)</f>
        <v>943.20552216666658</v>
      </c>
      <c r="BT32" s="53">
        <f>(Executive_Summary!$I29/12)*(1+Expense_Increase)^(BT$3-1)</f>
        <v>943.20552216666658</v>
      </c>
      <c r="BU32" s="53">
        <f>(Executive_Summary!$I29/12)*(1+Expense_Increase)^(BU$3-1)</f>
        <v>943.20552216666658</v>
      </c>
      <c r="BV32" s="53">
        <f>(Executive_Summary!$I29/12)*(1+Expense_Increase)^(BV$3-1)</f>
        <v>943.20552216666658</v>
      </c>
      <c r="BW32" s="53">
        <f>(Executive_Summary!$I29/12)*(1+Expense_Increase)^(BW$3-1)</f>
        <v>971.50168783166657</v>
      </c>
      <c r="BX32" s="53">
        <f>(Executive_Summary!$I29/12)*(1+Expense_Increase)^(BX$3-1)</f>
        <v>971.50168783166657</v>
      </c>
      <c r="BY32" s="53">
        <f>(Executive_Summary!$I29/12)*(1+Expense_Increase)^(BY$3-1)</f>
        <v>971.50168783166657</v>
      </c>
      <c r="BZ32" s="53">
        <f>(Executive_Summary!$I29/12)*(1+Expense_Increase)^(BZ$3-1)</f>
        <v>971.50168783166657</v>
      </c>
      <c r="CA32" s="53">
        <f>(Executive_Summary!$I29/12)*(1+Expense_Increase)^(CA$3-1)</f>
        <v>971.50168783166657</v>
      </c>
      <c r="CB32" s="53">
        <f>(Executive_Summary!$I29/12)*(1+Expense_Increase)^(CB$3-1)</f>
        <v>971.50168783166657</v>
      </c>
      <c r="CC32" s="53">
        <f>(Executive_Summary!$I29/12)*(1+Expense_Increase)^(CC$3-1)</f>
        <v>971.50168783166657</v>
      </c>
      <c r="CD32" s="53">
        <f>(Executive_Summary!$I29/12)*(1+Expense_Increase)^(CD$3-1)</f>
        <v>971.50168783166657</v>
      </c>
      <c r="CE32" s="53">
        <f>(Executive_Summary!$I29/12)*(1+Expense_Increase)^(CE$3-1)</f>
        <v>971.50168783166657</v>
      </c>
      <c r="CF32" s="53">
        <f>(Executive_Summary!$I29/12)*(1+Expense_Increase)^(CF$3-1)</f>
        <v>971.50168783166657</v>
      </c>
      <c r="CG32" s="53">
        <f>(Executive_Summary!$I29/12)*(1+Expense_Increase)^(CG$3-1)</f>
        <v>971.50168783166657</v>
      </c>
      <c r="CH32" s="53">
        <f>(Executive_Summary!$I29/12)*(1+Expense_Increase)^(CH$3-1)</f>
        <v>971.50168783166657</v>
      </c>
      <c r="CI32" s="53">
        <f>(Executive_Summary!$I29/12)*(1+Expense_Increase)^(CI$3-1)</f>
        <v>1000.6467384666165</v>
      </c>
      <c r="CJ32" s="53">
        <f>(Executive_Summary!$I29/12)*(1+Expense_Increase)^(CJ$3-1)</f>
        <v>1000.6467384666165</v>
      </c>
      <c r="CK32" s="53">
        <f>(Executive_Summary!$I29/12)*(1+Expense_Increase)^(CK$3-1)</f>
        <v>1000.6467384666165</v>
      </c>
      <c r="CL32" s="53">
        <f>(Executive_Summary!$I29/12)*(1+Expense_Increase)^(CL$3-1)</f>
        <v>1000.6467384666165</v>
      </c>
      <c r="CM32" s="53">
        <f>(Executive_Summary!$I29/12)*(1+Expense_Increase)^(CM$3-1)</f>
        <v>1000.6467384666165</v>
      </c>
      <c r="CN32" s="53">
        <f>(Executive_Summary!$I29/12)*(1+Expense_Increase)^(CN$3-1)</f>
        <v>1000.6467384666165</v>
      </c>
      <c r="CO32" s="53">
        <f>(Executive_Summary!$I29/12)*(1+Expense_Increase)^(CO$3-1)</f>
        <v>1000.6467384666165</v>
      </c>
      <c r="CP32" s="53">
        <f>(Executive_Summary!$I29/12)*(1+Expense_Increase)^(CP$3-1)</f>
        <v>1000.6467384666165</v>
      </c>
      <c r="CQ32" s="53">
        <f>(Executive_Summary!$I29/12)*(1+Expense_Increase)^(CQ$3-1)</f>
        <v>1000.6467384666165</v>
      </c>
      <c r="CR32" s="53">
        <f>(Executive_Summary!$I29/12)*(1+Expense_Increase)^(CR$3-1)</f>
        <v>1000.6467384666165</v>
      </c>
      <c r="CS32" s="53">
        <f>(Executive_Summary!$I29/12)*(1+Expense_Increase)^(CS$3-1)</f>
        <v>1000.6467384666165</v>
      </c>
      <c r="CT32" s="53">
        <f>(Executive_Summary!$I29/12)*(1+Expense_Increase)^(CT$3-1)</f>
        <v>1000.6467384666165</v>
      </c>
      <c r="CU32" s="53">
        <f>(Executive_Summary!$I29/12)*(1+Expense_Increase)^(CU$3-1)</f>
        <v>1030.6661406206151</v>
      </c>
      <c r="CV32" s="53">
        <f>(Executive_Summary!$I29/12)*(1+Expense_Increase)^(CV$3-1)</f>
        <v>1030.6661406206151</v>
      </c>
      <c r="CW32" s="53">
        <f>(Executive_Summary!$I29/12)*(1+Expense_Increase)^(CW$3-1)</f>
        <v>1030.6661406206151</v>
      </c>
      <c r="CX32" s="53">
        <f>(Executive_Summary!$I29/12)*(1+Expense_Increase)^(CX$3-1)</f>
        <v>1030.6661406206151</v>
      </c>
      <c r="CY32" s="53">
        <f>(Executive_Summary!$I29/12)*(1+Expense_Increase)^(CY$3-1)</f>
        <v>1030.6661406206151</v>
      </c>
      <c r="CZ32" s="53">
        <f>(Executive_Summary!$I29/12)*(1+Expense_Increase)^(CZ$3-1)</f>
        <v>1030.6661406206151</v>
      </c>
      <c r="DA32" s="53">
        <f>(Executive_Summary!$I29/12)*(1+Expense_Increase)^(DA$3-1)</f>
        <v>1030.6661406206151</v>
      </c>
      <c r="DB32" s="53">
        <f>(Executive_Summary!$I29/12)*(1+Expense_Increase)^(DB$3-1)</f>
        <v>1030.6661406206151</v>
      </c>
      <c r="DC32" s="53">
        <f>(Executive_Summary!$I29/12)*(1+Expense_Increase)^(DC$3-1)</f>
        <v>1030.6661406206151</v>
      </c>
      <c r="DD32" s="53">
        <f>(Executive_Summary!$I29/12)*(1+Expense_Increase)^(DD$3-1)</f>
        <v>1030.6661406206151</v>
      </c>
      <c r="DE32" s="53">
        <f>(Executive_Summary!$I29/12)*(1+Expense_Increase)^(DE$3-1)</f>
        <v>1030.6661406206151</v>
      </c>
      <c r="DF32" s="53">
        <f>(Executive_Summary!$I29/12)*(1+Expense_Increase)^(DF$3-1)</f>
        <v>1030.6661406206151</v>
      </c>
      <c r="DG32" s="53">
        <f>(Executive_Summary!$I29/12)*(1+Expense_Increase)^(DG$3-1)</f>
        <v>1061.5861248392337</v>
      </c>
      <c r="DH32" s="53">
        <f>(Executive_Summary!$I29/12)*(1+Expense_Increase)^(DH$3-1)</f>
        <v>1061.5861248392337</v>
      </c>
      <c r="DI32" s="53">
        <f>(Executive_Summary!$I29/12)*(1+Expense_Increase)^(DI$3-1)</f>
        <v>1061.5861248392337</v>
      </c>
      <c r="DJ32" s="53">
        <f>(Executive_Summary!$I29/12)*(1+Expense_Increase)^(DJ$3-1)</f>
        <v>1061.5861248392337</v>
      </c>
      <c r="DK32" s="53">
        <f>(Executive_Summary!$I29/12)*(1+Expense_Increase)^(DK$3-1)</f>
        <v>1061.5861248392337</v>
      </c>
      <c r="DL32" s="53">
        <f>(Executive_Summary!$I29/12)*(1+Expense_Increase)^(DL$3-1)</f>
        <v>1061.5861248392337</v>
      </c>
      <c r="DM32" s="53">
        <f>(Executive_Summary!$I29/12)*(1+Expense_Increase)^(DM$3-1)</f>
        <v>1061.5861248392337</v>
      </c>
      <c r="DN32" s="53">
        <f>(Executive_Summary!$I29/12)*(1+Expense_Increase)^(DN$3-1)</f>
        <v>1061.5861248392337</v>
      </c>
      <c r="DO32" s="53">
        <f>(Executive_Summary!$I29/12)*(1+Expense_Increase)^(DO$3-1)</f>
        <v>1061.5861248392337</v>
      </c>
      <c r="DP32" s="53">
        <f>(Executive_Summary!$I29/12)*(1+Expense_Increase)^(DP$3-1)</f>
        <v>1061.5861248392337</v>
      </c>
      <c r="DQ32" s="53">
        <f>(Executive_Summary!$I29/12)*(1+Expense_Increase)^(DQ$3-1)</f>
        <v>1061.5861248392337</v>
      </c>
      <c r="DR32" s="53">
        <f>(Executive_Summary!$I29/12)*(1+Expense_Increase)^(DR$3-1)</f>
        <v>1061.5861248392337</v>
      </c>
      <c r="DS32" s="53">
        <f>(Executive_Summary!$I29/12)*(1+Expense_Increase)^(DS$3-1)</f>
        <v>1093.4337085844104</v>
      </c>
      <c r="DT32" s="53">
        <f>(Executive_Summary!$I29/12)*(1+Expense_Increase)^(DT$3-1)</f>
        <v>1093.4337085844104</v>
      </c>
      <c r="DU32" s="53">
        <f>(Executive_Summary!$I29/12)*(1+Expense_Increase)^(DU$3-1)</f>
        <v>1093.4337085844104</v>
      </c>
      <c r="DV32" s="53">
        <f>(Executive_Summary!$I29/12)*(1+Expense_Increase)^(DV$3-1)</f>
        <v>1093.4337085844104</v>
      </c>
      <c r="DW32" s="53">
        <f>(Executive_Summary!$I29/12)*(1+Expense_Increase)^(DW$3-1)</f>
        <v>1093.4337085844104</v>
      </c>
      <c r="DX32" s="53">
        <f>(Executive_Summary!$I29/12)*(1+Expense_Increase)^(DX$3-1)</f>
        <v>1093.4337085844104</v>
      </c>
      <c r="DY32" s="53">
        <f>(Executive_Summary!$I29/12)*(1+Expense_Increase)^(DY$3-1)</f>
        <v>1093.4337085844104</v>
      </c>
      <c r="DZ32" s="53">
        <f>(Executive_Summary!$I29/12)*(1+Expense_Increase)^(DZ$3-1)</f>
        <v>1093.4337085844104</v>
      </c>
      <c r="EA32" s="53">
        <f>(Executive_Summary!$I29/12)*(1+Expense_Increase)^(EA$3-1)</f>
        <v>1093.4337085844104</v>
      </c>
      <c r="EB32" s="53">
        <f>(Executive_Summary!$I29/12)*(1+Expense_Increase)^(EB$3-1)</f>
        <v>1093.4337085844104</v>
      </c>
      <c r="EC32" s="53">
        <f>(Executive_Summary!$I29/12)*(1+Expense_Increase)^(EC$3-1)</f>
        <v>1093.4337085844104</v>
      </c>
      <c r="ED32" s="53">
        <f>(Executive_Summary!$I29/12)*(1+Expense_Increase)^(ED$3-1)</f>
        <v>1093.4337085844104</v>
      </c>
      <c r="EE32" s="53">
        <f>(Executive_Summary!$I29/12)*(1+Expense_Increase)^(EE$3-1)</f>
        <v>1126.2367198419429</v>
      </c>
      <c r="EF32" s="53">
        <f>(Executive_Summary!$I29/12)*(1+Expense_Increase)^(EF$3-1)</f>
        <v>1126.2367198419429</v>
      </c>
      <c r="EG32" s="53">
        <f>(Executive_Summary!$I29/12)*(1+Expense_Increase)^(EG$3-1)</f>
        <v>1126.2367198419429</v>
      </c>
      <c r="EH32" s="53">
        <f>(Executive_Summary!$I29/12)*(1+Expense_Increase)^(EH$3-1)</f>
        <v>1126.2367198419429</v>
      </c>
      <c r="EI32" s="53">
        <f>(Executive_Summary!$I29/12)*(1+Expense_Increase)^(EI$3-1)</f>
        <v>1126.2367198419429</v>
      </c>
      <c r="EJ32" s="53">
        <f>(Executive_Summary!$I29/12)*(1+Expense_Increase)^(EJ$3-1)</f>
        <v>1126.2367198419429</v>
      </c>
      <c r="EK32" s="53">
        <f>(Executive_Summary!$I29/12)*(1+Expense_Increase)^(EK$3-1)</f>
        <v>1126.2367198419429</v>
      </c>
      <c r="EL32" s="53">
        <f>(Executive_Summary!$I29/12)*(1+Expense_Increase)^(EL$3-1)</f>
        <v>1126.2367198419429</v>
      </c>
      <c r="EM32" s="53">
        <f>(Executive_Summary!$I29/12)*(1+Expense_Increase)^(EM$3-1)</f>
        <v>1126.2367198419429</v>
      </c>
      <c r="EN32" s="53">
        <f>(Executive_Summary!$I29/12)*(1+Expense_Increase)^(EN$3-1)</f>
        <v>1126.2367198419429</v>
      </c>
      <c r="EO32" s="53">
        <f>(Executive_Summary!$I29/12)*(1+Expense_Increase)^(EO$3-1)</f>
        <v>1126.2367198419429</v>
      </c>
      <c r="EP32" s="53">
        <f>(Executive_Summary!$I29/12)*(1+Expense_Increase)^(EP$3-1)</f>
        <v>1126.2367198419429</v>
      </c>
    </row>
    <row r="33" spans="1:147" x14ac:dyDescent="0.2">
      <c r="B33" s="9" t="str">
        <f>Executive_Summary!F30</f>
        <v xml:space="preserve">Lawn_Snow </v>
      </c>
      <c r="AA33" s="53">
        <f>(Executive_Summary!$I30/12)*(1+Expense_Increase)^(AA$3-1)</f>
        <v>178.58333333333334</v>
      </c>
      <c r="AB33" s="53">
        <f>(Executive_Summary!$I30/12)*(1+Expense_Increase)^(AB$3-1)</f>
        <v>178.58333333333334</v>
      </c>
      <c r="AC33" s="53">
        <f>(Executive_Summary!$I30/12)*(1+Expense_Increase)^(AC$3-1)</f>
        <v>178.58333333333334</v>
      </c>
      <c r="AD33" s="53">
        <f>(Executive_Summary!$I30/12)*(1+Expense_Increase)^(AD$3-1)</f>
        <v>178.58333333333334</v>
      </c>
      <c r="AE33" s="53">
        <f>(Executive_Summary!$I30/12)*(1+Expense_Increase)^(AE$3-1)</f>
        <v>178.58333333333334</v>
      </c>
      <c r="AF33" s="53">
        <f>(Executive_Summary!$I30/12)*(1+Expense_Increase)^(AF$3-1)</f>
        <v>178.58333333333334</v>
      </c>
      <c r="AG33" s="53">
        <f>(Executive_Summary!$I30/12)*(1+Expense_Increase)^(AG$3-1)</f>
        <v>178.58333333333334</v>
      </c>
      <c r="AH33" s="53">
        <f>(Executive_Summary!$I30/12)*(1+Expense_Increase)^(AH$3-1)</f>
        <v>178.58333333333334</v>
      </c>
      <c r="AI33" s="53">
        <f>(Executive_Summary!$I30/12)*(1+Expense_Increase)^(AI$3-1)</f>
        <v>178.58333333333334</v>
      </c>
      <c r="AJ33" s="53">
        <f>(Executive_Summary!$I30/12)*(1+Expense_Increase)^(AJ$3-1)</f>
        <v>178.58333333333334</v>
      </c>
      <c r="AK33" s="53">
        <f>(Executive_Summary!$I30/12)*(1+Expense_Increase)^(AK$3-1)</f>
        <v>178.58333333333334</v>
      </c>
      <c r="AL33" s="53">
        <f>(Executive_Summary!$I30/12)*(1+Expense_Increase)^(AL$3-1)</f>
        <v>178.58333333333334</v>
      </c>
      <c r="AM33" s="53">
        <f>(Executive_Summary!$I30/12)*(1+Expense_Increase)^(AM$3-1)</f>
        <v>183.94083333333336</v>
      </c>
      <c r="AN33" s="53">
        <f>(Executive_Summary!$I30/12)*(1+Expense_Increase)^(AN$3-1)</f>
        <v>183.94083333333336</v>
      </c>
      <c r="AO33" s="53">
        <f>(Executive_Summary!$I30/12)*(1+Expense_Increase)^(AO$3-1)</f>
        <v>183.94083333333336</v>
      </c>
      <c r="AP33" s="53">
        <f>(Executive_Summary!$I30/12)*(1+Expense_Increase)^(AP$3-1)</f>
        <v>183.94083333333336</v>
      </c>
      <c r="AQ33" s="53">
        <f>(Executive_Summary!$I30/12)*(1+Expense_Increase)^(AQ$3-1)</f>
        <v>183.94083333333336</v>
      </c>
      <c r="AR33" s="53">
        <f>(Executive_Summary!$I30/12)*(1+Expense_Increase)^(AR$3-1)</f>
        <v>183.94083333333336</v>
      </c>
      <c r="AS33" s="53">
        <f>(Executive_Summary!$I30/12)*(1+Expense_Increase)^(AS$3-1)</f>
        <v>183.94083333333336</v>
      </c>
      <c r="AT33" s="53">
        <f>(Executive_Summary!$I30/12)*(1+Expense_Increase)^(AT$3-1)</f>
        <v>183.94083333333336</v>
      </c>
      <c r="AU33" s="53">
        <f>(Executive_Summary!$I30/12)*(1+Expense_Increase)^(AU$3-1)</f>
        <v>183.94083333333336</v>
      </c>
      <c r="AV33" s="53">
        <f>(Executive_Summary!$I30/12)*(1+Expense_Increase)^(AV$3-1)</f>
        <v>183.94083333333336</v>
      </c>
      <c r="AW33" s="53">
        <f>(Executive_Summary!$I30/12)*(1+Expense_Increase)^(AW$3-1)</f>
        <v>183.94083333333336</v>
      </c>
      <c r="AX33" s="53">
        <f>(Executive_Summary!$I30/12)*(1+Expense_Increase)^(AX$3-1)</f>
        <v>183.94083333333336</v>
      </c>
      <c r="AY33" s="53">
        <f>(Executive_Summary!$I30/12)*(1+Expense_Increase)^(AY$3-1)</f>
        <v>189.45905833333333</v>
      </c>
      <c r="AZ33" s="53">
        <f>(Executive_Summary!$I30/12)*(1+Expense_Increase)^(AZ$3-1)</f>
        <v>189.45905833333333</v>
      </c>
      <c r="BA33" s="53">
        <f>(Executive_Summary!$I30/12)*(1+Expense_Increase)^(BA$3-1)</f>
        <v>189.45905833333333</v>
      </c>
      <c r="BB33" s="53">
        <f>(Executive_Summary!$I30/12)*(1+Expense_Increase)^(BB$3-1)</f>
        <v>189.45905833333333</v>
      </c>
      <c r="BC33" s="53">
        <f>(Executive_Summary!$I30/12)*(1+Expense_Increase)^(BC$3-1)</f>
        <v>189.45905833333333</v>
      </c>
      <c r="BD33" s="53">
        <f>(Executive_Summary!$I30/12)*(1+Expense_Increase)^(BD$3-1)</f>
        <v>189.45905833333333</v>
      </c>
      <c r="BE33" s="53">
        <f>(Executive_Summary!$I30/12)*(1+Expense_Increase)^(BE$3-1)</f>
        <v>189.45905833333333</v>
      </c>
      <c r="BF33" s="53">
        <f>(Executive_Summary!$I30/12)*(1+Expense_Increase)^(BF$3-1)</f>
        <v>189.45905833333333</v>
      </c>
      <c r="BG33" s="53">
        <f>(Executive_Summary!$I30/12)*(1+Expense_Increase)^(BG$3-1)</f>
        <v>189.45905833333333</v>
      </c>
      <c r="BH33" s="53">
        <f>(Executive_Summary!$I30/12)*(1+Expense_Increase)^(BH$3-1)</f>
        <v>189.45905833333333</v>
      </c>
      <c r="BI33" s="53">
        <f>(Executive_Summary!$I30/12)*(1+Expense_Increase)^(BI$3-1)</f>
        <v>189.45905833333333</v>
      </c>
      <c r="BJ33" s="53">
        <f>(Executive_Summary!$I30/12)*(1+Expense_Increase)^(BJ$3-1)</f>
        <v>189.45905833333333</v>
      </c>
      <c r="BK33" s="53">
        <f>(Executive_Summary!$I30/12)*(1+Expense_Increase)^(BK$3-1)</f>
        <v>195.14283008333334</v>
      </c>
      <c r="BL33" s="53">
        <f>(Executive_Summary!$I30/12)*(1+Expense_Increase)^(BL$3-1)</f>
        <v>195.14283008333334</v>
      </c>
      <c r="BM33" s="53">
        <f>(Executive_Summary!$I30/12)*(1+Expense_Increase)^(BM$3-1)</f>
        <v>195.14283008333334</v>
      </c>
      <c r="BN33" s="53">
        <f>(Executive_Summary!$I30/12)*(1+Expense_Increase)^(BN$3-1)</f>
        <v>195.14283008333334</v>
      </c>
      <c r="BO33" s="53">
        <f>(Executive_Summary!$I30/12)*(1+Expense_Increase)^(BO$3-1)</f>
        <v>195.14283008333334</v>
      </c>
      <c r="BP33" s="53">
        <f>(Executive_Summary!$I30/12)*(1+Expense_Increase)^(BP$3-1)</f>
        <v>195.14283008333334</v>
      </c>
      <c r="BQ33" s="53">
        <f>(Executive_Summary!$I30/12)*(1+Expense_Increase)^(BQ$3-1)</f>
        <v>195.14283008333334</v>
      </c>
      <c r="BR33" s="53">
        <f>(Executive_Summary!$I30/12)*(1+Expense_Increase)^(BR$3-1)</f>
        <v>195.14283008333334</v>
      </c>
      <c r="BS33" s="53">
        <f>(Executive_Summary!$I30/12)*(1+Expense_Increase)^(BS$3-1)</f>
        <v>195.14283008333334</v>
      </c>
      <c r="BT33" s="53">
        <f>(Executive_Summary!$I30/12)*(1+Expense_Increase)^(BT$3-1)</f>
        <v>195.14283008333334</v>
      </c>
      <c r="BU33" s="53">
        <f>(Executive_Summary!$I30/12)*(1+Expense_Increase)^(BU$3-1)</f>
        <v>195.14283008333334</v>
      </c>
      <c r="BV33" s="53">
        <f>(Executive_Summary!$I30/12)*(1+Expense_Increase)^(BV$3-1)</f>
        <v>195.14283008333334</v>
      </c>
      <c r="BW33" s="53">
        <f>(Executive_Summary!$I30/12)*(1+Expense_Increase)^(BW$3-1)</f>
        <v>200.99711498583332</v>
      </c>
      <c r="BX33" s="53">
        <f>(Executive_Summary!$I30/12)*(1+Expense_Increase)^(BX$3-1)</f>
        <v>200.99711498583332</v>
      </c>
      <c r="BY33" s="53">
        <f>(Executive_Summary!$I30/12)*(1+Expense_Increase)^(BY$3-1)</f>
        <v>200.99711498583332</v>
      </c>
      <c r="BZ33" s="53">
        <f>(Executive_Summary!$I30/12)*(1+Expense_Increase)^(BZ$3-1)</f>
        <v>200.99711498583332</v>
      </c>
      <c r="CA33" s="53">
        <f>(Executive_Summary!$I30/12)*(1+Expense_Increase)^(CA$3-1)</f>
        <v>200.99711498583332</v>
      </c>
      <c r="CB33" s="53">
        <f>(Executive_Summary!$I30/12)*(1+Expense_Increase)^(CB$3-1)</f>
        <v>200.99711498583332</v>
      </c>
      <c r="CC33" s="53">
        <f>(Executive_Summary!$I30/12)*(1+Expense_Increase)^(CC$3-1)</f>
        <v>200.99711498583332</v>
      </c>
      <c r="CD33" s="53">
        <f>(Executive_Summary!$I30/12)*(1+Expense_Increase)^(CD$3-1)</f>
        <v>200.99711498583332</v>
      </c>
      <c r="CE33" s="53">
        <f>(Executive_Summary!$I30/12)*(1+Expense_Increase)^(CE$3-1)</f>
        <v>200.99711498583332</v>
      </c>
      <c r="CF33" s="53">
        <f>(Executive_Summary!$I30/12)*(1+Expense_Increase)^(CF$3-1)</f>
        <v>200.99711498583332</v>
      </c>
      <c r="CG33" s="53">
        <f>(Executive_Summary!$I30/12)*(1+Expense_Increase)^(CG$3-1)</f>
        <v>200.99711498583332</v>
      </c>
      <c r="CH33" s="53">
        <f>(Executive_Summary!$I30/12)*(1+Expense_Increase)^(CH$3-1)</f>
        <v>200.99711498583332</v>
      </c>
      <c r="CI33" s="53">
        <f>(Executive_Summary!$I30/12)*(1+Expense_Increase)^(CI$3-1)</f>
        <v>207.02702843540831</v>
      </c>
      <c r="CJ33" s="53">
        <f>(Executive_Summary!$I30/12)*(1+Expense_Increase)^(CJ$3-1)</f>
        <v>207.02702843540831</v>
      </c>
      <c r="CK33" s="53">
        <f>(Executive_Summary!$I30/12)*(1+Expense_Increase)^(CK$3-1)</f>
        <v>207.02702843540831</v>
      </c>
      <c r="CL33" s="53">
        <f>(Executive_Summary!$I30/12)*(1+Expense_Increase)^(CL$3-1)</f>
        <v>207.02702843540831</v>
      </c>
      <c r="CM33" s="53">
        <f>(Executive_Summary!$I30/12)*(1+Expense_Increase)^(CM$3-1)</f>
        <v>207.02702843540831</v>
      </c>
      <c r="CN33" s="53">
        <f>(Executive_Summary!$I30/12)*(1+Expense_Increase)^(CN$3-1)</f>
        <v>207.02702843540831</v>
      </c>
      <c r="CO33" s="53">
        <f>(Executive_Summary!$I30/12)*(1+Expense_Increase)^(CO$3-1)</f>
        <v>207.02702843540831</v>
      </c>
      <c r="CP33" s="53">
        <f>(Executive_Summary!$I30/12)*(1+Expense_Increase)^(CP$3-1)</f>
        <v>207.02702843540831</v>
      </c>
      <c r="CQ33" s="53">
        <f>(Executive_Summary!$I30/12)*(1+Expense_Increase)^(CQ$3-1)</f>
        <v>207.02702843540831</v>
      </c>
      <c r="CR33" s="53">
        <f>(Executive_Summary!$I30/12)*(1+Expense_Increase)^(CR$3-1)</f>
        <v>207.02702843540831</v>
      </c>
      <c r="CS33" s="53">
        <f>(Executive_Summary!$I30/12)*(1+Expense_Increase)^(CS$3-1)</f>
        <v>207.02702843540831</v>
      </c>
      <c r="CT33" s="53">
        <f>(Executive_Summary!$I30/12)*(1+Expense_Increase)^(CT$3-1)</f>
        <v>207.02702843540831</v>
      </c>
      <c r="CU33" s="53">
        <f>(Executive_Summary!$I30/12)*(1+Expense_Increase)^(CU$3-1)</f>
        <v>213.23783928847058</v>
      </c>
      <c r="CV33" s="53">
        <f>(Executive_Summary!$I30/12)*(1+Expense_Increase)^(CV$3-1)</f>
        <v>213.23783928847058</v>
      </c>
      <c r="CW33" s="53">
        <f>(Executive_Summary!$I30/12)*(1+Expense_Increase)^(CW$3-1)</f>
        <v>213.23783928847058</v>
      </c>
      <c r="CX33" s="53">
        <f>(Executive_Summary!$I30/12)*(1+Expense_Increase)^(CX$3-1)</f>
        <v>213.23783928847058</v>
      </c>
      <c r="CY33" s="53">
        <f>(Executive_Summary!$I30/12)*(1+Expense_Increase)^(CY$3-1)</f>
        <v>213.23783928847058</v>
      </c>
      <c r="CZ33" s="53">
        <f>(Executive_Summary!$I30/12)*(1+Expense_Increase)^(CZ$3-1)</f>
        <v>213.23783928847058</v>
      </c>
      <c r="DA33" s="53">
        <f>(Executive_Summary!$I30/12)*(1+Expense_Increase)^(DA$3-1)</f>
        <v>213.23783928847058</v>
      </c>
      <c r="DB33" s="53">
        <f>(Executive_Summary!$I30/12)*(1+Expense_Increase)^(DB$3-1)</f>
        <v>213.23783928847058</v>
      </c>
      <c r="DC33" s="53">
        <f>(Executive_Summary!$I30/12)*(1+Expense_Increase)^(DC$3-1)</f>
        <v>213.23783928847058</v>
      </c>
      <c r="DD33" s="53">
        <f>(Executive_Summary!$I30/12)*(1+Expense_Increase)^(DD$3-1)</f>
        <v>213.23783928847058</v>
      </c>
      <c r="DE33" s="53">
        <f>(Executive_Summary!$I30/12)*(1+Expense_Increase)^(DE$3-1)</f>
        <v>213.23783928847058</v>
      </c>
      <c r="DF33" s="53">
        <f>(Executive_Summary!$I30/12)*(1+Expense_Increase)^(DF$3-1)</f>
        <v>213.23783928847058</v>
      </c>
      <c r="DG33" s="53">
        <f>(Executive_Summary!$I30/12)*(1+Expense_Increase)^(DG$3-1)</f>
        <v>219.63497446712472</v>
      </c>
      <c r="DH33" s="53">
        <f>(Executive_Summary!$I30/12)*(1+Expense_Increase)^(DH$3-1)</f>
        <v>219.63497446712472</v>
      </c>
      <c r="DI33" s="53">
        <f>(Executive_Summary!$I30/12)*(1+Expense_Increase)^(DI$3-1)</f>
        <v>219.63497446712472</v>
      </c>
      <c r="DJ33" s="53">
        <f>(Executive_Summary!$I30/12)*(1+Expense_Increase)^(DJ$3-1)</f>
        <v>219.63497446712472</v>
      </c>
      <c r="DK33" s="53">
        <f>(Executive_Summary!$I30/12)*(1+Expense_Increase)^(DK$3-1)</f>
        <v>219.63497446712472</v>
      </c>
      <c r="DL33" s="53">
        <f>(Executive_Summary!$I30/12)*(1+Expense_Increase)^(DL$3-1)</f>
        <v>219.63497446712472</v>
      </c>
      <c r="DM33" s="53">
        <f>(Executive_Summary!$I30/12)*(1+Expense_Increase)^(DM$3-1)</f>
        <v>219.63497446712472</v>
      </c>
      <c r="DN33" s="53">
        <f>(Executive_Summary!$I30/12)*(1+Expense_Increase)^(DN$3-1)</f>
        <v>219.63497446712472</v>
      </c>
      <c r="DO33" s="53">
        <f>(Executive_Summary!$I30/12)*(1+Expense_Increase)^(DO$3-1)</f>
        <v>219.63497446712472</v>
      </c>
      <c r="DP33" s="53">
        <f>(Executive_Summary!$I30/12)*(1+Expense_Increase)^(DP$3-1)</f>
        <v>219.63497446712472</v>
      </c>
      <c r="DQ33" s="53">
        <f>(Executive_Summary!$I30/12)*(1+Expense_Increase)^(DQ$3-1)</f>
        <v>219.63497446712472</v>
      </c>
      <c r="DR33" s="53">
        <f>(Executive_Summary!$I30/12)*(1+Expense_Increase)^(DR$3-1)</f>
        <v>219.63497446712472</v>
      </c>
      <c r="DS33" s="53">
        <f>(Executive_Summary!$I30/12)*(1+Expense_Increase)^(DS$3-1)</f>
        <v>226.22402370113844</v>
      </c>
      <c r="DT33" s="53">
        <f>(Executive_Summary!$I30/12)*(1+Expense_Increase)^(DT$3-1)</f>
        <v>226.22402370113844</v>
      </c>
      <c r="DU33" s="53">
        <f>(Executive_Summary!$I30/12)*(1+Expense_Increase)^(DU$3-1)</f>
        <v>226.22402370113844</v>
      </c>
      <c r="DV33" s="53">
        <f>(Executive_Summary!$I30/12)*(1+Expense_Increase)^(DV$3-1)</f>
        <v>226.22402370113844</v>
      </c>
      <c r="DW33" s="53">
        <f>(Executive_Summary!$I30/12)*(1+Expense_Increase)^(DW$3-1)</f>
        <v>226.22402370113844</v>
      </c>
      <c r="DX33" s="53">
        <f>(Executive_Summary!$I30/12)*(1+Expense_Increase)^(DX$3-1)</f>
        <v>226.22402370113844</v>
      </c>
      <c r="DY33" s="53">
        <f>(Executive_Summary!$I30/12)*(1+Expense_Increase)^(DY$3-1)</f>
        <v>226.22402370113844</v>
      </c>
      <c r="DZ33" s="53">
        <f>(Executive_Summary!$I30/12)*(1+Expense_Increase)^(DZ$3-1)</f>
        <v>226.22402370113844</v>
      </c>
      <c r="EA33" s="53">
        <f>(Executive_Summary!$I30/12)*(1+Expense_Increase)^(EA$3-1)</f>
        <v>226.22402370113844</v>
      </c>
      <c r="EB33" s="53">
        <f>(Executive_Summary!$I30/12)*(1+Expense_Increase)^(EB$3-1)</f>
        <v>226.22402370113844</v>
      </c>
      <c r="EC33" s="53">
        <f>(Executive_Summary!$I30/12)*(1+Expense_Increase)^(EC$3-1)</f>
        <v>226.22402370113844</v>
      </c>
      <c r="ED33" s="53">
        <f>(Executive_Summary!$I30/12)*(1+Expense_Increase)^(ED$3-1)</f>
        <v>226.22402370113844</v>
      </c>
      <c r="EE33" s="53">
        <f>(Executive_Summary!$I30/12)*(1+Expense_Increase)^(EE$3-1)</f>
        <v>233.01074441217258</v>
      </c>
      <c r="EF33" s="53">
        <f>(Executive_Summary!$I30/12)*(1+Expense_Increase)^(EF$3-1)</f>
        <v>233.01074441217258</v>
      </c>
      <c r="EG33" s="53">
        <f>(Executive_Summary!$I30/12)*(1+Expense_Increase)^(EG$3-1)</f>
        <v>233.01074441217258</v>
      </c>
      <c r="EH33" s="53">
        <f>(Executive_Summary!$I30/12)*(1+Expense_Increase)^(EH$3-1)</f>
        <v>233.01074441217258</v>
      </c>
      <c r="EI33" s="53">
        <f>(Executive_Summary!$I30/12)*(1+Expense_Increase)^(EI$3-1)</f>
        <v>233.01074441217258</v>
      </c>
      <c r="EJ33" s="53">
        <f>(Executive_Summary!$I30/12)*(1+Expense_Increase)^(EJ$3-1)</f>
        <v>233.01074441217258</v>
      </c>
      <c r="EK33" s="53">
        <f>(Executive_Summary!$I30/12)*(1+Expense_Increase)^(EK$3-1)</f>
        <v>233.01074441217258</v>
      </c>
      <c r="EL33" s="53">
        <f>(Executive_Summary!$I30/12)*(1+Expense_Increase)^(EL$3-1)</f>
        <v>233.01074441217258</v>
      </c>
      <c r="EM33" s="53">
        <f>(Executive_Summary!$I30/12)*(1+Expense_Increase)^(EM$3-1)</f>
        <v>233.01074441217258</v>
      </c>
      <c r="EN33" s="53">
        <f>(Executive_Summary!$I30/12)*(1+Expense_Increase)^(EN$3-1)</f>
        <v>233.01074441217258</v>
      </c>
      <c r="EO33" s="53">
        <f>(Executive_Summary!$I30/12)*(1+Expense_Increase)^(EO$3-1)</f>
        <v>233.01074441217258</v>
      </c>
      <c r="EP33" s="53">
        <f>(Executive_Summary!$I30/12)*(1+Expense_Increase)^(EP$3-1)</f>
        <v>233.01074441217258</v>
      </c>
    </row>
    <row r="34" spans="1:147" x14ac:dyDescent="0.2">
      <c r="B34" s="9" t="str">
        <f>Executive_Summary!F31</f>
        <v>Mng_Exp</v>
      </c>
      <c r="AA34" s="53">
        <f>(Executive_Summary!$I31/12)*(1+Expense_Increase)^(AA$3-1)</f>
        <v>1875</v>
      </c>
      <c r="AB34" s="53">
        <f>(Executive_Summary!$I31/12)*(1+Expense_Increase)^(AB$3-1)</f>
        <v>1875</v>
      </c>
      <c r="AC34" s="53">
        <f>(Executive_Summary!$I31/12)*(1+Expense_Increase)^(AC$3-1)</f>
        <v>1875</v>
      </c>
      <c r="AD34" s="53">
        <f>(Executive_Summary!$I31/12)*(1+Expense_Increase)^(AD$3-1)</f>
        <v>1875</v>
      </c>
      <c r="AE34" s="53">
        <f>(Executive_Summary!$I31/12)*(1+Expense_Increase)^(AE$3-1)</f>
        <v>1875</v>
      </c>
      <c r="AF34" s="53">
        <f>(Executive_Summary!$I31/12)*(1+Expense_Increase)^(AF$3-1)</f>
        <v>1875</v>
      </c>
      <c r="AG34" s="53">
        <f>(Executive_Summary!$I31/12)*(1+Expense_Increase)^(AG$3-1)</f>
        <v>1875</v>
      </c>
      <c r="AH34" s="53">
        <f>(Executive_Summary!$I31/12)*(1+Expense_Increase)^(AH$3-1)</f>
        <v>1875</v>
      </c>
      <c r="AI34" s="53">
        <f>(Executive_Summary!$I31/12)*(1+Expense_Increase)^(AI$3-1)</f>
        <v>1875</v>
      </c>
      <c r="AJ34" s="53">
        <f>(Executive_Summary!$I31/12)*(1+Expense_Increase)^(AJ$3-1)</f>
        <v>1875</v>
      </c>
      <c r="AK34" s="53">
        <f>(Executive_Summary!$I31/12)*(1+Expense_Increase)^(AK$3-1)</f>
        <v>1875</v>
      </c>
      <c r="AL34" s="53">
        <f>(Executive_Summary!$I31/12)*(1+Expense_Increase)^(AL$3-1)</f>
        <v>1875</v>
      </c>
      <c r="AM34" s="53">
        <f>(Executive_Summary!$I31/12)*(1+Expense_Increase)^(AM$3-1)</f>
        <v>1931.25</v>
      </c>
      <c r="AN34" s="53">
        <f>(Executive_Summary!$I31/12)*(1+Expense_Increase)^(AN$3-1)</f>
        <v>1931.25</v>
      </c>
      <c r="AO34" s="53">
        <f>(Executive_Summary!$I31/12)*(1+Expense_Increase)^(AO$3-1)</f>
        <v>1931.25</v>
      </c>
      <c r="AP34" s="53">
        <f>(Executive_Summary!$I31/12)*(1+Expense_Increase)^(AP$3-1)</f>
        <v>1931.25</v>
      </c>
      <c r="AQ34" s="53">
        <f>(Executive_Summary!$I31/12)*(1+Expense_Increase)^(AQ$3-1)</f>
        <v>1931.25</v>
      </c>
      <c r="AR34" s="53">
        <f>(Executive_Summary!$I31/12)*(1+Expense_Increase)^(AR$3-1)</f>
        <v>1931.25</v>
      </c>
      <c r="AS34" s="53">
        <f>(Executive_Summary!$I31/12)*(1+Expense_Increase)^(AS$3-1)</f>
        <v>1931.25</v>
      </c>
      <c r="AT34" s="53">
        <f>(Executive_Summary!$I31/12)*(1+Expense_Increase)^(AT$3-1)</f>
        <v>1931.25</v>
      </c>
      <c r="AU34" s="53">
        <f>(Executive_Summary!$I31/12)*(1+Expense_Increase)^(AU$3-1)</f>
        <v>1931.25</v>
      </c>
      <c r="AV34" s="53">
        <f>(Executive_Summary!$I31/12)*(1+Expense_Increase)^(AV$3-1)</f>
        <v>1931.25</v>
      </c>
      <c r="AW34" s="53">
        <f>(Executive_Summary!$I31/12)*(1+Expense_Increase)^(AW$3-1)</f>
        <v>1931.25</v>
      </c>
      <c r="AX34" s="53">
        <f>(Executive_Summary!$I31/12)*(1+Expense_Increase)^(AX$3-1)</f>
        <v>1931.25</v>
      </c>
      <c r="AY34" s="53">
        <f>(Executive_Summary!$I31/12)*(1+Expense_Increase)^(AY$3-1)</f>
        <v>1989.1875</v>
      </c>
      <c r="AZ34" s="53">
        <f>(Executive_Summary!$I31/12)*(1+Expense_Increase)^(AZ$3-1)</f>
        <v>1989.1875</v>
      </c>
      <c r="BA34" s="53">
        <f>(Executive_Summary!$I31/12)*(1+Expense_Increase)^(BA$3-1)</f>
        <v>1989.1875</v>
      </c>
      <c r="BB34" s="53">
        <f>(Executive_Summary!$I31/12)*(1+Expense_Increase)^(BB$3-1)</f>
        <v>1989.1875</v>
      </c>
      <c r="BC34" s="53">
        <f>(Executive_Summary!$I31/12)*(1+Expense_Increase)^(BC$3-1)</f>
        <v>1989.1875</v>
      </c>
      <c r="BD34" s="53">
        <f>(Executive_Summary!$I31/12)*(1+Expense_Increase)^(BD$3-1)</f>
        <v>1989.1875</v>
      </c>
      <c r="BE34" s="53">
        <f>(Executive_Summary!$I31/12)*(1+Expense_Increase)^(BE$3-1)</f>
        <v>1989.1875</v>
      </c>
      <c r="BF34" s="53">
        <f>(Executive_Summary!$I31/12)*(1+Expense_Increase)^(BF$3-1)</f>
        <v>1989.1875</v>
      </c>
      <c r="BG34" s="53">
        <f>(Executive_Summary!$I31/12)*(1+Expense_Increase)^(BG$3-1)</f>
        <v>1989.1875</v>
      </c>
      <c r="BH34" s="53">
        <f>(Executive_Summary!$I31/12)*(1+Expense_Increase)^(BH$3-1)</f>
        <v>1989.1875</v>
      </c>
      <c r="BI34" s="53">
        <f>(Executive_Summary!$I31/12)*(1+Expense_Increase)^(BI$3-1)</f>
        <v>1989.1875</v>
      </c>
      <c r="BJ34" s="53">
        <f>(Executive_Summary!$I31/12)*(1+Expense_Increase)^(BJ$3-1)</f>
        <v>1989.1875</v>
      </c>
      <c r="BK34" s="53">
        <f>(Executive_Summary!$I31/12)*(1+Expense_Increase)^(BK$3-1)</f>
        <v>2048.8631249999999</v>
      </c>
      <c r="BL34" s="53">
        <f>(Executive_Summary!$I31/12)*(1+Expense_Increase)^(BL$3-1)</f>
        <v>2048.8631249999999</v>
      </c>
      <c r="BM34" s="53">
        <f>(Executive_Summary!$I31/12)*(1+Expense_Increase)^(BM$3-1)</f>
        <v>2048.8631249999999</v>
      </c>
      <c r="BN34" s="53">
        <f>(Executive_Summary!$I31/12)*(1+Expense_Increase)^(BN$3-1)</f>
        <v>2048.8631249999999</v>
      </c>
      <c r="BO34" s="53">
        <f>(Executive_Summary!$I31/12)*(1+Expense_Increase)^(BO$3-1)</f>
        <v>2048.8631249999999</v>
      </c>
      <c r="BP34" s="53">
        <f>(Executive_Summary!$I31/12)*(1+Expense_Increase)^(BP$3-1)</f>
        <v>2048.8631249999999</v>
      </c>
      <c r="BQ34" s="53">
        <f>(Executive_Summary!$I31/12)*(1+Expense_Increase)^(BQ$3-1)</f>
        <v>2048.8631249999999</v>
      </c>
      <c r="BR34" s="53">
        <f>(Executive_Summary!$I31/12)*(1+Expense_Increase)^(BR$3-1)</f>
        <v>2048.8631249999999</v>
      </c>
      <c r="BS34" s="53">
        <f>(Executive_Summary!$I31/12)*(1+Expense_Increase)^(BS$3-1)</f>
        <v>2048.8631249999999</v>
      </c>
      <c r="BT34" s="53">
        <f>(Executive_Summary!$I31/12)*(1+Expense_Increase)^(BT$3-1)</f>
        <v>2048.8631249999999</v>
      </c>
      <c r="BU34" s="53">
        <f>(Executive_Summary!$I31/12)*(1+Expense_Increase)^(BU$3-1)</f>
        <v>2048.8631249999999</v>
      </c>
      <c r="BV34" s="53">
        <f>(Executive_Summary!$I31/12)*(1+Expense_Increase)^(BV$3-1)</f>
        <v>2048.8631249999999</v>
      </c>
      <c r="BW34" s="53">
        <f>(Executive_Summary!$I31/12)*(1+Expense_Increase)^(BW$3-1)</f>
        <v>2110.3290187499997</v>
      </c>
      <c r="BX34" s="53">
        <f>(Executive_Summary!$I31/12)*(1+Expense_Increase)^(BX$3-1)</f>
        <v>2110.3290187499997</v>
      </c>
      <c r="BY34" s="53">
        <f>(Executive_Summary!$I31/12)*(1+Expense_Increase)^(BY$3-1)</f>
        <v>2110.3290187499997</v>
      </c>
      <c r="BZ34" s="53">
        <f>(Executive_Summary!$I31/12)*(1+Expense_Increase)^(BZ$3-1)</f>
        <v>2110.3290187499997</v>
      </c>
      <c r="CA34" s="53">
        <f>(Executive_Summary!$I31/12)*(1+Expense_Increase)^(CA$3-1)</f>
        <v>2110.3290187499997</v>
      </c>
      <c r="CB34" s="53">
        <f>(Executive_Summary!$I31/12)*(1+Expense_Increase)^(CB$3-1)</f>
        <v>2110.3290187499997</v>
      </c>
      <c r="CC34" s="53">
        <f>(Executive_Summary!$I31/12)*(1+Expense_Increase)^(CC$3-1)</f>
        <v>2110.3290187499997</v>
      </c>
      <c r="CD34" s="53">
        <f>(Executive_Summary!$I31/12)*(1+Expense_Increase)^(CD$3-1)</f>
        <v>2110.3290187499997</v>
      </c>
      <c r="CE34" s="53">
        <f>(Executive_Summary!$I31/12)*(1+Expense_Increase)^(CE$3-1)</f>
        <v>2110.3290187499997</v>
      </c>
      <c r="CF34" s="53">
        <f>(Executive_Summary!$I31/12)*(1+Expense_Increase)^(CF$3-1)</f>
        <v>2110.3290187499997</v>
      </c>
      <c r="CG34" s="53">
        <f>(Executive_Summary!$I31/12)*(1+Expense_Increase)^(CG$3-1)</f>
        <v>2110.3290187499997</v>
      </c>
      <c r="CH34" s="53">
        <f>(Executive_Summary!$I31/12)*(1+Expense_Increase)^(CH$3-1)</f>
        <v>2110.3290187499997</v>
      </c>
      <c r="CI34" s="53">
        <f>(Executive_Summary!$I31/12)*(1+Expense_Increase)^(CI$3-1)</f>
        <v>2173.6388893124995</v>
      </c>
      <c r="CJ34" s="53">
        <f>(Executive_Summary!$I31/12)*(1+Expense_Increase)^(CJ$3-1)</f>
        <v>2173.6388893124995</v>
      </c>
      <c r="CK34" s="53">
        <f>(Executive_Summary!$I31/12)*(1+Expense_Increase)^(CK$3-1)</f>
        <v>2173.6388893124995</v>
      </c>
      <c r="CL34" s="53">
        <f>(Executive_Summary!$I31/12)*(1+Expense_Increase)^(CL$3-1)</f>
        <v>2173.6388893124995</v>
      </c>
      <c r="CM34" s="53">
        <f>(Executive_Summary!$I31/12)*(1+Expense_Increase)^(CM$3-1)</f>
        <v>2173.6388893124995</v>
      </c>
      <c r="CN34" s="53">
        <f>(Executive_Summary!$I31/12)*(1+Expense_Increase)^(CN$3-1)</f>
        <v>2173.6388893124995</v>
      </c>
      <c r="CO34" s="53">
        <f>(Executive_Summary!$I31/12)*(1+Expense_Increase)^(CO$3-1)</f>
        <v>2173.6388893124995</v>
      </c>
      <c r="CP34" s="53">
        <f>(Executive_Summary!$I31/12)*(1+Expense_Increase)^(CP$3-1)</f>
        <v>2173.6388893124995</v>
      </c>
      <c r="CQ34" s="53">
        <f>(Executive_Summary!$I31/12)*(1+Expense_Increase)^(CQ$3-1)</f>
        <v>2173.6388893124995</v>
      </c>
      <c r="CR34" s="53">
        <f>(Executive_Summary!$I31/12)*(1+Expense_Increase)^(CR$3-1)</f>
        <v>2173.6388893124995</v>
      </c>
      <c r="CS34" s="53">
        <f>(Executive_Summary!$I31/12)*(1+Expense_Increase)^(CS$3-1)</f>
        <v>2173.6388893124995</v>
      </c>
      <c r="CT34" s="53">
        <f>(Executive_Summary!$I31/12)*(1+Expense_Increase)^(CT$3-1)</f>
        <v>2173.6388893124995</v>
      </c>
      <c r="CU34" s="53">
        <f>(Executive_Summary!$I31/12)*(1+Expense_Increase)^(CU$3-1)</f>
        <v>2238.8480559918748</v>
      </c>
      <c r="CV34" s="53">
        <f>(Executive_Summary!$I31/12)*(1+Expense_Increase)^(CV$3-1)</f>
        <v>2238.8480559918748</v>
      </c>
      <c r="CW34" s="53">
        <f>(Executive_Summary!$I31/12)*(1+Expense_Increase)^(CW$3-1)</f>
        <v>2238.8480559918748</v>
      </c>
      <c r="CX34" s="53">
        <f>(Executive_Summary!$I31/12)*(1+Expense_Increase)^(CX$3-1)</f>
        <v>2238.8480559918748</v>
      </c>
      <c r="CY34" s="53">
        <f>(Executive_Summary!$I31/12)*(1+Expense_Increase)^(CY$3-1)</f>
        <v>2238.8480559918748</v>
      </c>
      <c r="CZ34" s="53">
        <f>(Executive_Summary!$I31/12)*(1+Expense_Increase)^(CZ$3-1)</f>
        <v>2238.8480559918748</v>
      </c>
      <c r="DA34" s="53">
        <f>(Executive_Summary!$I31/12)*(1+Expense_Increase)^(DA$3-1)</f>
        <v>2238.8480559918748</v>
      </c>
      <c r="DB34" s="53">
        <f>(Executive_Summary!$I31/12)*(1+Expense_Increase)^(DB$3-1)</f>
        <v>2238.8480559918748</v>
      </c>
      <c r="DC34" s="53">
        <f>(Executive_Summary!$I31/12)*(1+Expense_Increase)^(DC$3-1)</f>
        <v>2238.8480559918748</v>
      </c>
      <c r="DD34" s="53">
        <f>(Executive_Summary!$I31/12)*(1+Expense_Increase)^(DD$3-1)</f>
        <v>2238.8480559918748</v>
      </c>
      <c r="DE34" s="53">
        <f>(Executive_Summary!$I31/12)*(1+Expense_Increase)^(DE$3-1)</f>
        <v>2238.8480559918748</v>
      </c>
      <c r="DF34" s="53">
        <f>(Executive_Summary!$I31/12)*(1+Expense_Increase)^(DF$3-1)</f>
        <v>2238.8480559918748</v>
      </c>
      <c r="DG34" s="53">
        <f>(Executive_Summary!$I31/12)*(1+Expense_Increase)^(DG$3-1)</f>
        <v>2306.0134976716313</v>
      </c>
      <c r="DH34" s="53">
        <f>(Executive_Summary!$I31/12)*(1+Expense_Increase)^(DH$3-1)</f>
        <v>2306.0134976716313</v>
      </c>
      <c r="DI34" s="53">
        <f>(Executive_Summary!$I31/12)*(1+Expense_Increase)^(DI$3-1)</f>
        <v>2306.0134976716313</v>
      </c>
      <c r="DJ34" s="53">
        <f>(Executive_Summary!$I31/12)*(1+Expense_Increase)^(DJ$3-1)</f>
        <v>2306.0134976716313</v>
      </c>
      <c r="DK34" s="53">
        <f>(Executive_Summary!$I31/12)*(1+Expense_Increase)^(DK$3-1)</f>
        <v>2306.0134976716313</v>
      </c>
      <c r="DL34" s="53">
        <f>(Executive_Summary!$I31/12)*(1+Expense_Increase)^(DL$3-1)</f>
        <v>2306.0134976716313</v>
      </c>
      <c r="DM34" s="53">
        <f>(Executive_Summary!$I31/12)*(1+Expense_Increase)^(DM$3-1)</f>
        <v>2306.0134976716313</v>
      </c>
      <c r="DN34" s="53">
        <f>(Executive_Summary!$I31/12)*(1+Expense_Increase)^(DN$3-1)</f>
        <v>2306.0134976716313</v>
      </c>
      <c r="DO34" s="53">
        <f>(Executive_Summary!$I31/12)*(1+Expense_Increase)^(DO$3-1)</f>
        <v>2306.0134976716313</v>
      </c>
      <c r="DP34" s="53">
        <f>(Executive_Summary!$I31/12)*(1+Expense_Increase)^(DP$3-1)</f>
        <v>2306.0134976716313</v>
      </c>
      <c r="DQ34" s="53">
        <f>(Executive_Summary!$I31/12)*(1+Expense_Increase)^(DQ$3-1)</f>
        <v>2306.0134976716313</v>
      </c>
      <c r="DR34" s="53">
        <f>(Executive_Summary!$I31/12)*(1+Expense_Increase)^(DR$3-1)</f>
        <v>2306.0134976716313</v>
      </c>
      <c r="DS34" s="53">
        <f>(Executive_Summary!$I31/12)*(1+Expense_Increase)^(DS$3-1)</f>
        <v>2375.1939026017799</v>
      </c>
      <c r="DT34" s="53">
        <f>(Executive_Summary!$I31/12)*(1+Expense_Increase)^(DT$3-1)</f>
        <v>2375.1939026017799</v>
      </c>
      <c r="DU34" s="53">
        <f>(Executive_Summary!$I31/12)*(1+Expense_Increase)^(DU$3-1)</f>
        <v>2375.1939026017799</v>
      </c>
      <c r="DV34" s="53">
        <f>(Executive_Summary!$I31/12)*(1+Expense_Increase)^(DV$3-1)</f>
        <v>2375.1939026017799</v>
      </c>
      <c r="DW34" s="53">
        <f>(Executive_Summary!$I31/12)*(1+Expense_Increase)^(DW$3-1)</f>
        <v>2375.1939026017799</v>
      </c>
      <c r="DX34" s="53">
        <f>(Executive_Summary!$I31/12)*(1+Expense_Increase)^(DX$3-1)</f>
        <v>2375.1939026017799</v>
      </c>
      <c r="DY34" s="53">
        <f>(Executive_Summary!$I31/12)*(1+Expense_Increase)^(DY$3-1)</f>
        <v>2375.1939026017799</v>
      </c>
      <c r="DZ34" s="53">
        <f>(Executive_Summary!$I31/12)*(1+Expense_Increase)^(DZ$3-1)</f>
        <v>2375.1939026017799</v>
      </c>
      <c r="EA34" s="53">
        <f>(Executive_Summary!$I31/12)*(1+Expense_Increase)^(EA$3-1)</f>
        <v>2375.1939026017799</v>
      </c>
      <c r="EB34" s="53">
        <f>(Executive_Summary!$I31/12)*(1+Expense_Increase)^(EB$3-1)</f>
        <v>2375.1939026017799</v>
      </c>
      <c r="EC34" s="53">
        <f>(Executive_Summary!$I31/12)*(1+Expense_Increase)^(EC$3-1)</f>
        <v>2375.1939026017799</v>
      </c>
      <c r="ED34" s="53">
        <f>(Executive_Summary!$I31/12)*(1+Expense_Increase)^(ED$3-1)</f>
        <v>2375.1939026017799</v>
      </c>
      <c r="EE34" s="53">
        <f>(Executive_Summary!$I31/12)*(1+Expense_Increase)^(EE$3-1)</f>
        <v>2446.4497196798334</v>
      </c>
      <c r="EF34" s="53">
        <f>(Executive_Summary!$I31/12)*(1+Expense_Increase)^(EF$3-1)</f>
        <v>2446.4497196798334</v>
      </c>
      <c r="EG34" s="53">
        <f>(Executive_Summary!$I31/12)*(1+Expense_Increase)^(EG$3-1)</f>
        <v>2446.4497196798334</v>
      </c>
      <c r="EH34" s="53">
        <f>(Executive_Summary!$I31/12)*(1+Expense_Increase)^(EH$3-1)</f>
        <v>2446.4497196798334</v>
      </c>
      <c r="EI34" s="53">
        <f>(Executive_Summary!$I31/12)*(1+Expense_Increase)^(EI$3-1)</f>
        <v>2446.4497196798334</v>
      </c>
      <c r="EJ34" s="53">
        <f>(Executive_Summary!$I31/12)*(1+Expense_Increase)^(EJ$3-1)</f>
        <v>2446.4497196798334</v>
      </c>
      <c r="EK34" s="53">
        <f>(Executive_Summary!$I31/12)*(1+Expense_Increase)^(EK$3-1)</f>
        <v>2446.4497196798334</v>
      </c>
      <c r="EL34" s="53">
        <f>(Executive_Summary!$I31/12)*(1+Expense_Increase)^(EL$3-1)</f>
        <v>2446.4497196798334</v>
      </c>
      <c r="EM34" s="53">
        <f>(Executive_Summary!$I31/12)*(1+Expense_Increase)^(EM$3-1)</f>
        <v>2446.4497196798334</v>
      </c>
      <c r="EN34" s="53">
        <f>(Executive_Summary!$I31/12)*(1+Expense_Increase)^(EN$3-1)</f>
        <v>2446.4497196798334</v>
      </c>
      <c r="EO34" s="53">
        <f>(Executive_Summary!$I31/12)*(1+Expense_Increase)^(EO$3-1)</f>
        <v>2446.4497196798334</v>
      </c>
      <c r="EP34" s="53">
        <f>(Executive_Summary!$I31/12)*(1+Expense_Increase)^(EP$3-1)</f>
        <v>2446.4497196798334</v>
      </c>
    </row>
    <row r="35" spans="1:147" x14ac:dyDescent="0.2">
      <c r="B35" s="9" t="str">
        <f>Executive_Summary!F32</f>
        <v xml:space="preserve">Reserves </v>
      </c>
      <c r="AA35" s="53">
        <f>(Executive_Summary!$I32/12)*(1+Expense_Increase)^(AA$3-1)</f>
        <v>900</v>
      </c>
      <c r="AB35" s="53">
        <f>(Executive_Summary!$I32/12)*(1+Expense_Increase)^(AB$3-1)</f>
        <v>900</v>
      </c>
      <c r="AC35" s="53">
        <f>(Executive_Summary!$I32/12)*(1+Expense_Increase)^(AC$3-1)</f>
        <v>900</v>
      </c>
      <c r="AD35" s="53">
        <f>(Executive_Summary!$I32/12)*(1+Expense_Increase)^(AD$3-1)</f>
        <v>900</v>
      </c>
      <c r="AE35" s="53">
        <f>(Executive_Summary!$I32/12)*(1+Expense_Increase)^(AE$3-1)</f>
        <v>900</v>
      </c>
      <c r="AF35" s="53">
        <f>(Executive_Summary!$I32/12)*(1+Expense_Increase)^(AF$3-1)</f>
        <v>900</v>
      </c>
      <c r="AG35" s="53">
        <f>(Executive_Summary!$I32/12)*(1+Expense_Increase)^(AG$3-1)</f>
        <v>900</v>
      </c>
      <c r="AH35" s="53">
        <f>(Executive_Summary!$I32/12)*(1+Expense_Increase)^(AH$3-1)</f>
        <v>900</v>
      </c>
      <c r="AI35" s="53">
        <f>(Executive_Summary!$I32/12)*(1+Expense_Increase)^(AI$3-1)</f>
        <v>900</v>
      </c>
      <c r="AJ35" s="53">
        <f>(Executive_Summary!$I32/12)*(1+Expense_Increase)^(AJ$3-1)</f>
        <v>900</v>
      </c>
      <c r="AK35" s="53">
        <f>(Executive_Summary!$I32/12)*(1+Expense_Increase)^(AK$3-1)</f>
        <v>900</v>
      </c>
      <c r="AL35" s="53">
        <f>(Executive_Summary!$I32/12)*(1+Expense_Increase)^(AL$3-1)</f>
        <v>900</v>
      </c>
      <c r="AM35" s="53">
        <f>(Executive_Summary!$I32/12)*(1+Expense_Increase)^(AM$3-1)</f>
        <v>927</v>
      </c>
      <c r="AN35" s="53">
        <f>(Executive_Summary!$I32/12)*(1+Expense_Increase)^(AN$3-1)</f>
        <v>927</v>
      </c>
      <c r="AO35" s="53">
        <f>(Executive_Summary!$I32/12)*(1+Expense_Increase)^(AO$3-1)</f>
        <v>927</v>
      </c>
      <c r="AP35" s="53">
        <f>(Executive_Summary!$I32/12)*(1+Expense_Increase)^(AP$3-1)</f>
        <v>927</v>
      </c>
      <c r="AQ35" s="53">
        <f>(Executive_Summary!$I32/12)*(1+Expense_Increase)^(AQ$3-1)</f>
        <v>927</v>
      </c>
      <c r="AR35" s="53">
        <f>(Executive_Summary!$I32/12)*(1+Expense_Increase)^(AR$3-1)</f>
        <v>927</v>
      </c>
      <c r="AS35" s="53">
        <f>(Executive_Summary!$I32/12)*(1+Expense_Increase)^(AS$3-1)</f>
        <v>927</v>
      </c>
      <c r="AT35" s="53">
        <f>(Executive_Summary!$I32/12)*(1+Expense_Increase)^(AT$3-1)</f>
        <v>927</v>
      </c>
      <c r="AU35" s="53">
        <f>(Executive_Summary!$I32/12)*(1+Expense_Increase)^(AU$3-1)</f>
        <v>927</v>
      </c>
      <c r="AV35" s="53">
        <f>(Executive_Summary!$I32/12)*(1+Expense_Increase)^(AV$3-1)</f>
        <v>927</v>
      </c>
      <c r="AW35" s="53">
        <f>(Executive_Summary!$I32/12)*(1+Expense_Increase)^(AW$3-1)</f>
        <v>927</v>
      </c>
      <c r="AX35" s="53">
        <f>(Executive_Summary!$I32/12)*(1+Expense_Increase)^(AX$3-1)</f>
        <v>927</v>
      </c>
      <c r="AY35" s="53">
        <f>(Executive_Summary!$I32/12)*(1+Expense_Increase)^(AY$3-1)</f>
        <v>954.81</v>
      </c>
      <c r="AZ35" s="53">
        <f>(Executive_Summary!$I32/12)*(1+Expense_Increase)^(AZ$3-1)</f>
        <v>954.81</v>
      </c>
      <c r="BA35" s="53">
        <f>(Executive_Summary!$I32/12)*(1+Expense_Increase)^(BA$3-1)</f>
        <v>954.81</v>
      </c>
      <c r="BB35" s="53">
        <f>(Executive_Summary!$I32/12)*(1+Expense_Increase)^(BB$3-1)</f>
        <v>954.81</v>
      </c>
      <c r="BC35" s="53">
        <f>(Executive_Summary!$I32/12)*(1+Expense_Increase)^(BC$3-1)</f>
        <v>954.81</v>
      </c>
      <c r="BD35" s="53">
        <f>(Executive_Summary!$I32/12)*(1+Expense_Increase)^(BD$3-1)</f>
        <v>954.81</v>
      </c>
      <c r="BE35" s="53">
        <f>(Executive_Summary!$I32/12)*(1+Expense_Increase)^(BE$3-1)</f>
        <v>954.81</v>
      </c>
      <c r="BF35" s="53">
        <f>(Executive_Summary!$I32/12)*(1+Expense_Increase)^(BF$3-1)</f>
        <v>954.81</v>
      </c>
      <c r="BG35" s="53">
        <f>(Executive_Summary!$I32/12)*(1+Expense_Increase)^(BG$3-1)</f>
        <v>954.81</v>
      </c>
      <c r="BH35" s="53">
        <f>(Executive_Summary!$I32/12)*(1+Expense_Increase)^(BH$3-1)</f>
        <v>954.81</v>
      </c>
      <c r="BI35" s="53">
        <f>(Executive_Summary!$I32/12)*(1+Expense_Increase)^(BI$3-1)</f>
        <v>954.81</v>
      </c>
      <c r="BJ35" s="53">
        <f>(Executive_Summary!$I32/12)*(1+Expense_Increase)^(BJ$3-1)</f>
        <v>954.81</v>
      </c>
      <c r="BK35" s="53">
        <f>(Executive_Summary!$I32/12)*(1+Expense_Increase)^(BK$3-1)</f>
        <v>983.45429999999999</v>
      </c>
      <c r="BL35" s="53">
        <f>(Executive_Summary!$I32/12)*(1+Expense_Increase)^(BL$3-1)</f>
        <v>983.45429999999999</v>
      </c>
      <c r="BM35" s="53">
        <f>(Executive_Summary!$I32/12)*(1+Expense_Increase)^(BM$3-1)</f>
        <v>983.45429999999999</v>
      </c>
      <c r="BN35" s="53">
        <f>(Executive_Summary!$I32/12)*(1+Expense_Increase)^(BN$3-1)</f>
        <v>983.45429999999999</v>
      </c>
      <c r="BO35" s="53">
        <f>(Executive_Summary!$I32/12)*(1+Expense_Increase)^(BO$3-1)</f>
        <v>983.45429999999999</v>
      </c>
      <c r="BP35" s="53">
        <f>(Executive_Summary!$I32/12)*(1+Expense_Increase)^(BP$3-1)</f>
        <v>983.45429999999999</v>
      </c>
      <c r="BQ35" s="53">
        <f>(Executive_Summary!$I32/12)*(1+Expense_Increase)^(BQ$3-1)</f>
        <v>983.45429999999999</v>
      </c>
      <c r="BR35" s="53">
        <f>(Executive_Summary!$I32/12)*(1+Expense_Increase)^(BR$3-1)</f>
        <v>983.45429999999999</v>
      </c>
      <c r="BS35" s="53">
        <f>(Executive_Summary!$I32/12)*(1+Expense_Increase)^(BS$3-1)</f>
        <v>983.45429999999999</v>
      </c>
      <c r="BT35" s="53">
        <f>(Executive_Summary!$I32/12)*(1+Expense_Increase)^(BT$3-1)</f>
        <v>983.45429999999999</v>
      </c>
      <c r="BU35" s="53">
        <f>(Executive_Summary!$I32/12)*(1+Expense_Increase)^(BU$3-1)</f>
        <v>983.45429999999999</v>
      </c>
      <c r="BV35" s="53">
        <f>(Executive_Summary!$I32/12)*(1+Expense_Increase)^(BV$3-1)</f>
        <v>983.45429999999999</v>
      </c>
      <c r="BW35" s="53">
        <f>(Executive_Summary!$I32/12)*(1+Expense_Increase)^(BW$3-1)</f>
        <v>1012.9579289999999</v>
      </c>
      <c r="BX35" s="53">
        <f>(Executive_Summary!$I32/12)*(1+Expense_Increase)^(BX$3-1)</f>
        <v>1012.9579289999999</v>
      </c>
      <c r="BY35" s="53">
        <f>(Executive_Summary!$I32/12)*(1+Expense_Increase)^(BY$3-1)</f>
        <v>1012.9579289999999</v>
      </c>
      <c r="BZ35" s="53">
        <f>(Executive_Summary!$I32/12)*(1+Expense_Increase)^(BZ$3-1)</f>
        <v>1012.9579289999999</v>
      </c>
      <c r="CA35" s="53">
        <f>(Executive_Summary!$I32/12)*(1+Expense_Increase)^(CA$3-1)</f>
        <v>1012.9579289999999</v>
      </c>
      <c r="CB35" s="53">
        <f>(Executive_Summary!$I32/12)*(1+Expense_Increase)^(CB$3-1)</f>
        <v>1012.9579289999999</v>
      </c>
      <c r="CC35" s="53">
        <f>(Executive_Summary!$I32/12)*(1+Expense_Increase)^(CC$3-1)</f>
        <v>1012.9579289999999</v>
      </c>
      <c r="CD35" s="53">
        <f>(Executive_Summary!$I32/12)*(1+Expense_Increase)^(CD$3-1)</f>
        <v>1012.9579289999999</v>
      </c>
      <c r="CE35" s="53">
        <f>(Executive_Summary!$I32/12)*(1+Expense_Increase)^(CE$3-1)</f>
        <v>1012.9579289999999</v>
      </c>
      <c r="CF35" s="53">
        <f>(Executive_Summary!$I32/12)*(1+Expense_Increase)^(CF$3-1)</f>
        <v>1012.9579289999999</v>
      </c>
      <c r="CG35" s="53">
        <f>(Executive_Summary!$I32/12)*(1+Expense_Increase)^(CG$3-1)</f>
        <v>1012.9579289999999</v>
      </c>
      <c r="CH35" s="53">
        <f>(Executive_Summary!$I32/12)*(1+Expense_Increase)^(CH$3-1)</f>
        <v>1012.9579289999999</v>
      </c>
      <c r="CI35" s="53">
        <f>(Executive_Summary!$I32/12)*(1+Expense_Increase)^(CI$3-1)</f>
        <v>1043.3466668699998</v>
      </c>
      <c r="CJ35" s="53">
        <f>(Executive_Summary!$I32/12)*(1+Expense_Increase)^(CJ$3-1)</f>
        <v>1043.3466668699998</v>
      </c>
      <c r="CK35" s="53">
        <f>(Executive_Summary!$I32/12)*(1+Expense_Increase)^(CK$3-1)</f>
        <v>1043.3466668699998</v>
      </c>
      <c r="CL35" s="53">
        <f>(Executive_Summary!$I32/12)*(1+Expense_Increase)^(CL$3-1)</f>
        <v>1043.3466668699998</v>
      </c>
      <c r="CM35" s="53">
        <f>(Executive_Summary!$I32/12)*(1+Expense_Increase)^(CM$3-1)</f>
        <v>1043.3466668699998</v>
      </c>
      <c r="CN35" s="53">
        <f>(Executive_Summary!$I32/12)*(1+Expense_Increase)^(CN$3-1)</f>
        <v>1043.3466668699998</v>
      </c>
      <c r="CO35" s="53">
        <f>(Executive_Summary!$I32/12)*(1+Expense_Increase)^(CO$3-1)</f>
        <v>1043.3466668699998</v>
      </c>
      <c r="CP35" s="53">
        <f>(Executive_Summary!$I32/12)*(1+Expense_Increase)^(CP$3-1)</f>
        <v>1043.3466668699998</v>
      </c>
      <c r="CQ35" s="53">
        <f>(Executive_Summary!$I32/12)*(1+Expense_Increase)^(CQ$3-1)</f>
        <v>1043.3466668699998</v>
      </c>
      <c r="CR35" s="53">
        <f>(Executive_Summary!$I32/12)*(1+Expense_Increase)^(CR$3-1)</f>
        <v>1043.3466668699998</v>
      </c>
      <c r="CS35" s="53">
        <f>(Executive_Summary!$I32/12)*(1+Expense_Increase)^(CS$3-1)</f>
        <v>1043.3466668699998</v>
      </c>
      <c r="CT35" s="53">
        <f>(Executive_Summary!$I32/12)*(1+Expense_Increase)^(CT$3-1)</f>
        <v>1043.3466668699998</v>
      </c>
      <c r="CU35" s="53">
        <f>(Executive_Summary!$I32/12)*(1+Expense_Increase)^(CU$3-1)</f>
        <v>1074.6470668760999</v>
      </c>
      <c r="CV35" s="53">
        <f>(Executive_Summary!$I32/12)*(1+Expense_Increase)^(CV$3-1)</f>
        <v>1074.6470668760999</v>
      </c>
      <c r="CW35" s="53">
        <f>(Executive_Summary!$I32/12)*(1+Expense_Increase)^(CW$3-1)</f>
        <v>1074.6470668760999</v>
      </c>
      <c r="CX35" s="53">
        <f>(Executive_Summary!$I32/12)*(1+Expense_Increase)^(CX$3-1)</f>
        <v>1074.6470668760999</v>
      </c>
      <c r="CY35" s="53">
        <f>(Executive_Summary!$I32/12)*(1+Expense_Increase)^(CY$3-1)</f>
        <v>1074.6470668760999</v>
      </c>
      <c r="CZ35" s="53">
        <f>(Executive_Summary!$I32/12)*(1+Expense_Increase)^(CZ$3-1)</f>
        <v>1074.6470668760999</v>
      </c>
      <c r="DA35" s="53">
        <f>(Executive_Summary!$I32/12)*(1+Expense_Increase)^(DA$3-1)</f>
        <v>1074.6470668760999</v>
      </c>
      <c r="DB35" s="53">
        <f>(Executive_Summary!$I32/12)*(1+Expense_Increase)^(DB$3-1)</f>
        <v>1074.6470668760999</v>
      </c>
      <c r="DC35" s="53">
        <f>(Executive_Summary!$I32/12)*(1+Expense_Increase)^(DC$3-1)</f>
        <v>1074.6470668760999</v>
      </c>
      <c r="DD35" s="53">
        <f>(Executive_Summary!$I32/12)*(1+Expense_Increase)^(DD$3-1)</f>
        <v>1074.6470668760999</v>
      </c>
      <c r="DE35" s="53">
        <f>(Executive_Summary!$I32/12)*(1+Expense_Increase)^(DE$3-1)</f>
        <v>1074.6470668760999</v>
      </c>
      <c r="DF35" s="53">
        <f>(Executive_Summary!$I32/12)*(1+Expense_Increase)^(DF$3-1)</f>
        <v>1074.6470668760999</v>
      </c>
      <c r="DG35" s="53">
        <f>(Executive_Summary!$I32/12)*(1+Expense_Increase)^(DG$3-1)</f>
        <v>1106.886478882383</v>
      </c>
      <c r="DH35" s="53">
        <f>(Executive_Summary!$I32/12)*(1+Expense_Increase)^(DH$3-1)</f>
        <v>1106.886478882383</v>
      </c>
      <c r="DI35" s="53">
        <f>(Executive_Summary!$I32/12)*(1+Expense_Increase)^(DI$3-1)</f>
        <v>1106.886478882383</v>
      </c>
      <c r="DJ35" s="53">
        <f>(Executive_Summary!$I32/12)*(1+Expense_Increase)^(DJ$3-1)</f>
        <v>1106.886478882383</v>
      </c>
      <c r="DK35" s="53">
        <f>(Executive_Summary!$I32/12)*(1+Expense_Increase)^(DK$3-1)</f>
        <v>1106.886478882383</v>
      </c>
      <c r="DL35" s="53">
        <f>(Executive_Summary!$I32/12)*(1+Expense_Increase)^(DL$3-1)</f>
        <v>1106.886478882383</v>
      </c>
      <c r="DM35" s="53">
        <f>(Executive_Summary!$I32/12)*(1+Expense_Increase)^(DM$3-1)</f>
        <v>1106.886478882383</v>
      </c>
      <c r="DN35" s="53">
        <f>(Executive_Summary!$I32/12)*(1+Expense_Increase)^(DN$3-1)</f>
        <v>1106.886478882383</v>
      </c>
      <c r="DO35" s="53">
        <f>(Executive_Summary!$I32/12)*(1+Expense_Increase)^(DO$3-1)</f>
        <v>1106.886478882383</v>
      </c>
      <c r="DP35" s="53">
        <f>(Executive_Summary!$I32/12)*(1+Expense_Increase)^(DP$3-1)</f>
        <v>1106.886478882383</v>
      </c>
      <c r="DQ35" s="53">
        <f>(Executive_Summary!$I32/12)*(1+Expense_Increase)^(DQ$3-1)</f>
        <v>1106.886478882383</v>
      </c>
      <c r="DR35" s="53">
        <f>(Executive_Summary!$I32/12)*(1+Expense_Increase)^(DR$3-1)</f>
        <v>1106.886478882383</v>
      </c>
      <c r="DS35" s="53">
        <f>(Executive_Summary!$I32/12)*(1+Expense_Increase)^(DS$3-1)</f>
        <v>1140.0930732488544</v>
      </c>
      <c r="DT35" s="53">
        <f>(Executive_Summary!$I32/12)*(1+Expense_Increase)^(DT$3-1)</f>
        <v>1140.0930732488544</v>
      </c>
      <c r="DU35" s="53">
        <f>(Executive_Summary!$I32/12)*(1+Expense_Increase)^(DU$3-1)</f>
        <v>1140.0930732488544</v>
      </c>
      <c r="DV35" s="53">
        <f>(Executive_Summary!$I32/12)*(1+Expense_Increase)^(DV$3-1)</f>
        <v>1140.0930732488544</v>
      </c>
      <c r="DW35" s="53">
        <f>(Executive_Summary!$I32/12)*(1+Expense_Increase)^(DW$3-1)</f>
        <v>1140.0930732488544</v>
      </c>
      <c r="DX35" s="53">
        <f>(Executive_Summary!$I32/12)*(1+Expense_Increase)^(DX$3-1)</f>
        <v>1140.0930732488544</v>
      </c>
      <c r="DY35" s="53">
        <f>(Executive_Summary!$I32/12)*(1+Expense_Increase)^(DY$3-1)</f>
        <v>1140.0930732488544</v>
      </c>
      <c r="DZ35" s="53">
        <f>(Executive_Summary!$I32/12)*(1+Expense_Increase)^(DZ$3-1)</f>
        <v>1140.0930732488544</v>
      </c>
      <c r="EA35" s="53">
        <f>(Executive_Summary!$I32/12)*(1+Expense_Increase)^(EA$3-1)</f>
        <v>1140.0930732488544</v>
      </c>
      <c r="EB35" s="53">
        <f>(Executive_Summary!$I32/12)*(1+Expense_Increase)^(EB$3-1)</f>
        <v>1140.0930732488544</v>
      </c>
      <c r="EC35" s="53">
        <f>(Executive_Summary!$I32/12)*(1+Expense_Increase)^(EC$3-1)</f>
        <v>1140.0930732488544</v>
      </c>
      <c r="ED35" s="53">
        <f>(Executive_Summary!$I32/12)*(1+Expense_Increase)^(ED$3-1)</f>
        <v>1140.0930732488544</v>
      </c>
      <c r="EE35" s="53">
        <f>(Executive_Summary!$I32/12)*(1+Expense_Increase)^(EE$3-1)</f>
        <v>1174.29586544632</v>
      </c>
      <c r="EF35" s="53">
        <f>(Executive_Summary!$I32/12)*(1+Expense_Increase)^(EF$3-1)</f>
        <v>1174.29586544632</v>
      </c>
      <c r="EG35" s="53">
        <f>(Executive_Summary!$I32/12)*(1+Expense_Increase)^(EG$3-1)</f>
        <v>1174.29586544632</v>
      </c>
      <c r="EH35" s="53">
        <f>(Executive_Summary!$I32/12)*(1+Expense_Increase)^(EH$3-1)</f>
        <v>1174.29586544632</v>
      </c>
      <c r="EI35" s="53">
        <f>(Executive_Summary!$I32/12)*(1+Expense_Increase)^(EI$3-1)</f>
        <v>1174.29586544632</v>
      </c>
      <c r="EJ35" s="53">
        <f>(Executive_Summary!$I32/12)*(1+Expense_Increase)^(EJ$3-1)</f>
        <v>1174.29586544632</v>
      </c>
      <c r="EK35" s="53">
        <f>(Executive_Summary!$I32/12)*(1+Expense_Increase)^(EK$3-1)</f>
        <v>1174.29586544632</v>
      </c>
      <c r="EL35" s="53">
        <f>(Executive_Summary!$I32/12)*(1+Expense_Increase)^(EL$3-1)</f>
        <v>1174.29586544632</v>
      </c>
      <c r="EM35" s="53">
        <f>(Executive_Summary!$I32/12)*(1+Expense_Increase)^(EM$3-1)</f>
        <v>1174.29586544632</v>
      </c>
      <c r="EN35" s="53">
        <f>(Executive_Summary!$I32/12)*(1+Expense_Increase)^(EN$3-1)</f>
        <v>1174.29586544632</v>
      </c>
      <c r="EO35" s="53">
        <f>(Executive_Summary!$I32/12)*(1+Expense_Increase)^(EO$3-1)</f>
        <v>1174.29586544632</v>
      </c>
      <c r="EP35" s="53">
        <f>(Executive_Summary!$I32/12)*(1+Expense_Increase)^(EP$3-1)</f>
        <v>1174.29586544632</v>
      </c>
    </row>
    <row r="36" spans="1:147" x14ac:dyDescent="0.2">
      <c r="B36" s="9" t="str">
        <f>Executive_Summary!F33</f>
        <v xml:space="preserve">Pest Control </v>
      </c>
      <c r="AA36" s="53">
        <f>(Executive_Summary!$I33/12)*(1+Expense_Increase)^(AA$3-1)</f>
        <v>150</v>
      </c>
      <c r="AB36" s="53">
        <f>(Executive_Summary!$I33/12)*(1+Expense_Increase)^(AB$3-1)</f>
        <v>150</v>
      </c>
      <c r="AC36" s="53">
        <f>(Executive_Summary!$I33/12)*(1+Expense_Increase)^(AC$3-1)</f>
        <v>150</v>
      </c>
      <c r="AD36" s="53">
        <f>(Executive_Summary!$I33/12)*(1+Expense_Increase)^(AD$3-1)</f>
        <v>150</v>
      </c>
      <c r="AE36" s="53">
        <f>(Executive_Summary!$I33/12)*(1+Expense_Increase)^(AE$3-1)</f>
        <v>150</v>
      </c>
      <c r="AF36" s="53">
        <f>(Executive_Summary!$I33/12)*(1+Expense_Increase)^(AF$3-1)</f>
        <v>150</v>
      </c>
      <c r="AG36" s="53">
        <f>(Executive_Summary!$I33/12)*(1+Expense_Increase)^(AG$3-1)</f>
        <v>150</v>
      </c>
      <c r="AH36" s="53">
        <f>(Executive_Summary!$I33/12)*(1+Expense_Increase)^(AH$3-1)</f>
        <v>150</v>
      </c>
      <c r="AI36" s="53">
        <f>(Executive_Summary!$I33/12)*(1+Expense_Increase)^(AI$3-1)</f>
        <v>150</v>
      </c>
      <c r="AJ36" s="53">
        <f>(Executive_Summary!$I33/12)*(1+Expense_Increase)^(AJ$3-1)</f>
        <v>150</v>
      </c>
      <c r="AK36" s="53">
        <f>(Executive_Summary!$I33/12)*(1+Expense_Increase)^(AK$3-1)</f>
        <v>150</v>
      </c>
      <c r="AL36" s="53">
        <f>(Executive_Summary!$I33/12)*(1+Expense_Increase)^(AL$3-1)</f>
        <v>150</v>
      </c>
      <c r="AM36" s="53">
        <f>(Executive_Summary!$I33/12)*(1+Expense_Increase)^(AM$3-1)</f>
        <v>154.5</v>
      </c>
      <c r="AN36" s="53">
        <f>(Executive_Summary!$I33/12)*(1+Expense_Increase)^(AN$3-1)</f>
        <v>154.5</v>
      </c>
      <c r="AO36" s="53">
        <f>(Executive_Summary!$I33/12)*(1+Expense_Increase)^(AO$3-1)</f>
        <v>154.5</v>
      </c>
      <c r="AP36" s="53">
        <f>(Executive_Summary!$I33/12)*(1+Expense_Increase)^(AP$3-1)</f>
        <v>154.5</v>
      </c>
      <c r="AQ36" s="53">
        <f>(Executive_Summary!$I33/12)*(1+Expense_Increase)^(AQ$3-1)</f>
        <v>154.5</v>
      </c>
      <c r="AR36" s="53">
        <f>(Executive_Summary!$I33/12)*(1+Expense_Increase)^(AR$3-1)</f>
        <v>154.5</v>
      </c>
      <c r="AS36" s="53">
        <f>(Executive_Summary!$I33/12)*(1+Expense_Increase)^(AS$3-1)</f>
        <v>154.5</v>
      </c>
      <c r="AT36" s="53">
        <f>(Executive_Summary!$I33/12)*(1+Expense_Increase)^(AT$3-1)</f>
        <v>154.5</v>
      </c>
      <c r="AU36" s="53">
        <f>(Executive_Summary!$I33/12)*(1+Expense_Increase)^(AU$3-1)</f>
        <v>154.5</v>
      </c>
      <c r="AV36" s="53">
        <f>(Executive_Summary!$I33/12)*(1+Expense_Increase)^(AV$3-1)</f>
        <v>154.5</v>
      </c>
      <c r="AW36" s="53">
        <f>(Executive_Summary!$I33/12)*(1+Expense_Increase)^(AW$3-1)</f>
        <v>154.5</v>
      </c>
      <c r="AX36" s="53">
        <f>(Executive_Summary!$I33/12)*(1+Expense_Increase)^(AX$3-1)</f>
        <v>154.5</v>
      </c>
      <c r="AY36" s="53">
        <f>(Executive_Summary!$I33/12)*(1+Expense_Increase)^(AY$3-1)</f>
        <v>159.13499999999999</v>
      </c>
      <c r="AZ36" s="53">
        <f>(Executive_Summary!$I33/12)*(1+Expense_Increase)^(AZ$3-1)</f>
        <v>159.13499999999999</v>
      </c>
      <c r="BA36" s="53">
        <f>(Executive_Summary!$I33/12)*(1+Expense_Increase)^(BA$3-1)</f>
        <v>159.13499999999999</v>
      </c>
      <c r="BB36" s="53">
        <f>(Executive_Summary!$I33/12)*(1+Expense_Increase)^(BB$3-1)</f>
        <v>159.13499999999999</v>
      </c>
      <c r="BC36" s="53">
        <f>(Executive_Summary!$I33/12)*(1+Expense_Increase)^(BC$3-1)</f>
        <v>159.13499999999999</v>
      </c>
      <c r="BD36" s="53">
        <f>(Executive_Summary!$I33/12)*(1+Expense_Increase)^(BD$3-1)</f>
        <v>159.13499999999999</v>
      </c>
      <c r="BE36" s="53">
        <f>(Executive_Summary!$I33/12)*(1+Expense_Increase)^(BE$3-1)</f>
        <v>159.13499999999999</v>
      </c>
      <c r="BF36" s="53">
        <f>(Executive_Summary!$I33/12)*(1+Expense_Increase)^(BF$3-1)</f>
        <v>159.13499999999999</v>
      </c>
      <c r="BG36" s="53">
        <f>(Executive_Summary!$I33/12)*(1+Expense_Increase)^(BG$3-1)</f>
        <v>159.13499999999999</v>
      </c>
      <c r="BH36" s="53">
        <f>(Executive_Summary!$I33/12)*(1+Expense_Increase)^(BH$3-1)</f>
        <v>159.13499999999999</v>
      </c>
      <c r="BI36" s="53">
        <f>(Executive_Summary!$I33/12)*(1+Expense_Increase)^(BI$3-1)</f>
        <v>159.13499999999999</v>
      </c>
      <c r="BJ36" s="53">
        <f>(Executive_Summary!$I33/12)*(1+Expense_Increase)^(BJ$3-1)</f>
        <v>159.13499999999999</v>
      </c>
      <c r="BK36" s="53">
        <f>(Executive_Summary!$I33/12)*(1+Expense_Increase)^(BK$3-1)</f>
        <v>163.90905000000001</v>
      </c>
      <c r="BL36" s="53">
        <f>(Executive_Summary!$I33/12)*(1+Expense_Increase)^(BL$3-1)</f>
        <v>163.90905000000001</v>
      </c>
      <c r="BM36" s="53">
        <f>(Executive_Summary!$I33/12)*(1+Expense_Increase)^(BM$3-1)</f>
        <v>163.90905000000001</v>
      </c>
      <c r="BN36" s="53">
        <f>(Executive_Summary!$I33/12)*(1+Expense_Increase)^(BN$3-1)</f>
        <v>163.90905000000001</v>
      </c>
      <c r="BO36" s="53">
        <f>(Executive_Summary!$I33/12)*(1+Expense_Increase)^(BO$3-1)</f>
        <v>163.90905000000001</v>
      </c>
      <c r="BP36" s="53">
        <f>(Executive_Summary!$I33/12)*(1+Expense_Increase)^(BP$3-1)</f>
        <v>163.90905000000001</v>
      </c>
      <c r="BQ36" s="53">
        <f>(Executive_Summary!$I33/12)*(1+Expense_Increase)^(BQ$3-1)</f>
        <v>163.90905000000001</v>
      </c>
      <c r="BR36" s="53">
        <f>(Executive_Summary!$I33/12)*(1+Expense_Increase)^(BR$3-1)</f>
        <v>163.90905000000001</v>
      </c>
      <c r="BS36" s="53">
        <f>(Executive_Summary!$I33/12)*(1+Expense_Increase)^(BS$3-1)</f>
        <v>163.90905000000001</v>
      </c>
      <c r="BT36" s="53">
        <f>(Executive_Summary!$I33/12)*(1+Expense_Increase)^(BT$3-1)</f>
        <v>163.90905000000001</v>
      </c>
      <c r="BU36" s="53">
        <f>(Executive_Summary!$I33/12)*(1+Expense_Increase)^(BU$3-1)</f>
        <v>163.90905000000001</v>
      </c>
      <c r="BV36" s="53">
        <f>(Executive_Summary!$I33/12)*(1+Expense_Increase)^(BV$3-1)</f>
        <v>163.90905000000001</v>
      </c>
      <c r="BW36" s="53">
        <f>(Executive_Summary!$I33/12)*(1+Expense_Increase)^(BW$3-1)</f>
        <v>168.82632149999998</v>
      </c>
      <c r="BX36" s="53">
        <f>(Executive_Summary!$I33/12)*(1+Expense_Increase)^(BX$3-1)</f>
        <v>168.82632149999998</v>
      </c>
      <c r="BY36" s="53">
        <f>(Executive_Summary!$I33/12)*(1+Expense_Increase)^(BY$3-1)</f>
        <v>168.82632149999998</v>
      </c>
      <c r="BZ36" s="53">
        <f>(Executive_Summary!$I33/12)*(1+Expense_Increase)^(BZ$3-1)</f>
        <v>168.82632149999998</v>
      </c>
      <c r="CA36" s="53">
        <f>(Executive_Summary!$I33/12)*(1+Expense_Increase)^(CA$3-1)</f>
        <v>168.82632149999998</v>
      </c>
      <c r="CB36" s="53">
        <f>(Executive_Summary!$I33/12)*(1+Expense_Increase)^(CB$3-1)</f>
        <v>168.82632149999998</v>
      </c>
      <c r="CC36" s="53">
        <f>(Executive_Summary!$I33/12)*(1+Expense_Increase)^(CC$3-1)</f>
        <v>168.82632149999998</v>
      </c>
      <c r="CD36" s="53">
        <f>(Executive_Summary!$I33/12)*(1+Expense_Increase)^(CD$3-1)</f>
        <v>168.82632149999998</v>
      </c>
      <c r="CE36" s="53">
        <f>(Executive_Summary!$I33/12)*(1+Expense_Increase)^(CE$3-1)</f>
        <v>168.82632149999998</v>
      </c>
      <c r="CF36" s="53">
        <f>(Executive_Summary!$I33/12)*(1+Expense_Increase)^(CF$3-1)</f>
        <v>168.82632149999998</v>
      </c>
      <c r="CG36" s="53">
        <f>(Executive_Summary!$I33/12)*(1+Expense_Increase)^(CG$3-1)</f>
        <v>168.82632149999998</v>
      </c>
      <c r="CH36" s="53">
        <f>(Executive_Summary!$I33/12)*(1+Expense_Increase)^(CH$3-1)</f>
        <v>168.82632149999998</v>
      </c>
      <c r="CI36" s="53">
        <f>(Executive_Summary!$I33/12)*(1+Expense_Increase)^(CI$3-1)</f>
        <v>173.89111114499997</v>
      </c>
      <c r="CJ36" s="53">
        <f>(Executive_Summary!$I33/12)*(1+Expense_Increase)^(CJ$3-1)</f>
        <v>173.89111114499997</v>
      </c>
      <c r="CK36" s="53">
        <f>(Executive_Summary!$I33/12)*(1+Expense_Increase)^(CK$3-1)</f>
        <v>173.89111114499997</v>
      </c>
      <c r="CL36" s="53">
        <f>(Executive_Summary!$I33/12)*(1+Expense_Increase)^(CL$3-1)</f>
        <v>173.89111114499997</v>
      </c>
      <c r="CM36" s="53">
        <f>(Executive_Summary!$I33/12)*(1+Expense_Increase)^(CM$3-1)</f>
        <v>173.89111114499997</v>
      </c>
      <c r="CN36" s="53">
        <f>(Executive_Summary!$I33/12)*(1+Expense_Increase)^(CN$3-1)</f>
        <v>173.89111114499997</v>
      </c>
      <c r="CO36" s="53">
        <f>(Executive_Summary!$I33/12)*(1+Expense_Increase)^(CO$3-1)</f>
        <v>173.89111114499997</v>
      </c>
      <c r="CP36" s="53">
        <f>(Executive_Summary!$I33/12)*(1+Expense_Increase)^(CP$3-1)</f>
        <v>173.89111114499997</v>
      </c>
      <c r="CQ36" s="53">
        <f>(Executive_Summary!$I33/12)*(1+Expense_Increase)^(CQ$3-1)</f>
        <v>173.89111114499997</v>
      </c>
      <c r="CR36" s="53">
        <f>(Executive_Summary!$I33/12)*(1+Expense_Increase)^(CR$3-1)</f>
        <v>173.89111114499997</v>
      </c>
      <c r="CS36" s="53">
        <f>(Executive_Summary!$I33/12)*(1+Expense_Increase)^(CS$3-1)</f>
        <v>173.89111114499997</v>
      </c>
      <c r="CT36" s="53">
        <f>(Executive_Summary!$I33/12)*(1+Expense_Increase)^(CT$3-1)</f>
        <v>173.89111114499997</v>
      </c>
      <c r="CU36" s="53">
        <f>(Executive_Summary!$I33/12)*(1+Expense_Increase)^(CU$3-1)</f>
        <v>179.10784447934998</v>
      </c>
      <c r="CV36" s="53">
        <f>(Executive_Summary!$I33/12)*(1+Expense_Increase)^(CV$3-1)</f>
        <v>179.10784447934998</v>
      </c>
      <c r="CW36" s="53">
        <f>(Executive_Summary!$I33/12)*(1+Expense_Increase)^(CW$3-1)</f>
        <v>179.10784447934998</v>
      </c>
      <c r="CX36" s="53">
        <f>(Executive_Summary!$I33/12)*(1+Expense_Increase)^(CX$3-1)</f>
        <v>179.10784447934998</v>
      </c>
      <c r="CY36" s="53">
        <f>(Executive_Summary!$I33/12)*(1+Expense_Increase)^(CY$3-1)</f>
        <v>179.10784447934998</v>
      </c>
      <c r="CZ36" s="53">
        <f>(Executive_Summary!$I33/12)*(1+Expense_Increase)^(CZ$3-1)</f>
        <v>179.10784447934998</v>
      </c>
      <c r="DA36" s="53">
        <f>(Executive_Summary!$I33/12)*(1+Expense_Increase)^(DA$3-1)</f>
        <v>179.10784447934998</v>
      </c>
      <c r="DB36" s="53">
        <f>(Executive_Summary!$I33/12)*(1+Expense_Increase)^(DB$3-1)</f>
        <v>179.10784447934998</v>
      </c>
      <c r="DC36" s="53">
        <f>(Executive_Summary!$I33/12)*(1+Expense_Increase)^(DC$3-1)</f>
        <v>179.10784447934998</v>
      </c>
      <c r="DD36" s="53">
        <f>(Executive_Summary!$I33/12)*(1+Expense_Increase)^(DD$3-1)</f>
        <v>179.10784447934998</v>
      </c>
      <c r="DE36" s="53">
        <f>(Executive_Summary!$I33/12)*(1+Expense_Increase)^(DE$3-1)</f>
        <v>179.10784447934998</v>
      </c>
      <c r="DF36" s="53">
        <f>(Executive_Summary!$I33/12)*(1+Expense_Increase)^(DF$3-1)</f>
        <v>179.10784447934998</v>
      </c>
      <c r="DG36" s="53">
        <f>(Executive_Summary!$I33/12)*(1+Expense_Increase)^(DG$3-1)</f>
        <v>184.4810798137305</v>
      </c>
      <c r="DH36" s="53">
        <f>(Executive_Summary!$I33/12)*(1+Expense_Increase)^(DH$3-1)</f>
        <v>184.4810798137305</v>
      </c>
      <c r="DI36" s="53">
        <f>(Executive_Summary!$I33/12)*(1+Expense_Increase)^(DI$3-1)</f>
        <v>184.4810798137305</v>
      </c>
      <c r="DJ36" s="53">
        <f>(Executive_Summary!$I33/12)*(1+Expense_Increase)^(DJ$3-1)</f>
        <v>184.4810798137305</v>
      </c>
      <c r="DK36" s="53">
        <f>(Executive_Summary!$I33/12)*(1+Expense_Increase)^(DK$3-1)</f>
        <v>184.4810798137305</v>
      </c>
      <c r="DL36" s="53">
        <f>(Executive_Summary!$I33/12)*(1+Expense_Increase)^(DL$3-1)</f>
        <v>184.4810798137305</v>
      </c>
      <c r="DM36" s="53">
        <f>(Executive_Summary!$I33/12)*(1+Expense_Increase)^(DM$3-1)</f>
        <v>184.4810798137305</v>
      </c>
      <c r="DN36" s="53">
        <f>(Executive_Summary!$I33/12)*(1+Expense_Increase)^(DN$3-1)</f>
        <v>184.4810798137305</v>
      </c>
      <c r="DO36" s="53">
        <f>(Executive_Summary!$I33/12)*(1+Expense_Increase)^(DO$3-1)</f>
        <v>184.4810798137305</v>
      </c>
      <c r="DP36" s="53">
        <f>(Executive_Summary!$I33/12)*(1+Expense_Increase)^(DP$3-1)</f>
        <v>184.4810798137305</v>
      </c>
      <c r="DQ36" s="53">
        <f>(Executive_Summary!$I33/12)*(1+Expense_Increase)^(DQ$3-1)</f>
        <v>184.4810798137305</v>
      </c>
      <c r="DR36" s="53">
        <f>(Executive_Summary!$I33/12)*(1+Expense_Increase)^(DR$3-1)</f>
        <v>184.4810798137305</v>
      </c>
      <c r="DS36" s="53">
        <f>(Executive_Summary!$I33/12)*(1+Expense_Increase)^(DS$3-1)</f>
        <v>190.01551220814238</v>
      </c>
      <c r="DT36" s="53">
        <f>(Executive_Summary!$I33/12)*(1+Expense_Increase)^(DT$3-1)</f>
        <v>190.01551220814238</v>
      </c>
      <c r="DU36" s="53">
        <f>(Executive_Summary!$I33/12)*(1+Expense_Increase)^(DU$3-1)</f>
        <v>190.01551220814238</v>
      </c>
      <c r="DV36" s="53">
        <f>(Executive_Summary!$I33/12)*(1+Expense_Increase)^(DV$3-1)</f>
        <v>190.01551220814238</v>
      </c>
      <c r="DW36" s="53">
        <f>(Executive_Summary!$I33/12)*(1+Expense_Increase)^(DW$3-1)</f>
        <v>190.01551220814238</v>
      </c>
      <c r="DX36" s="53">
        <f>(Executive_Summary!$I33/12)*(1+Expense_Increase)^(DX$3-1)</f>
        <v>190.01551220814238</v>
      </c>
      <c r="DY36" s="53">
        <f>(Executive_Summary!$I33/12)*(1+Expense_Increase)^(DY$3-1)</f>
        <v>190.01551220814238</v>
      </c>
      <c r="DZ36" s="53">
        <f>(Executive_Summary!$I33/12)*(1+Expense_Increase)^(DZ$3-1)</f>
        <v>190.01551220814238</v>
      </c>
      <c r="EA36" s="53">
        <f>(Executive_Summary!$I33/12)*(1+Expense_Increase)^(EA$3-1)</f>
        <v>190.01551220814238</v>
      </c>
      <c r="EB36" s="53">
        <f>(Executive_Summary!$I33/12)*(1+Expense_Increase)^(EB$3-1)</f>
        <v>190.01551220814238</v>
      </c>
      <c r="EC36" s="53">
        <f>(Executive_Summary!$I33/12)*(1+Expense_Increase)^(EC$3-1)</f>
        <v>190.01551220814238</v>
      </c>
      <c r="ED36" s="53">
        <f>(Executive_Summary!$I33/12)*(1+Expense_Increase)^(ED$3-1)</f>
        <v>190.01551220814238</v>
      </c>
      <c r="EE36" s="53">
        <f>(Executive_Summary!$I33/12)*(1+Expense_Increase)^(EE$3-1)</f>
        <v>195.71597757438667</v>
      </c>
      <c r="EF36" s="53">
        <f>(Executive_Summary!$I33/12)*(1+Expense_Increase)^(EF$3-1)</f>
        <v>195.71597757438667</v>
      </c>
      <c r="EG36" s="53">
        <f>(Executive_Summary!$I33/12)*(1+Expense_Increase)^(EG$3-1)</f>
        <v>195.71597757438667</v>
      </c>
      <c r="EH36" s="53">
        <f>(Executive_Summary!$I33/12)*(1+Expense_Increase)^(EH$3-1)</f>
        <v>195.71597757438667</v>
      </c>
      <c r="EI36" s="53">
        <f>(Executive_Summary!$I33/12)*(1+Expense_Increase)^(EI$3-1)</f>
        <v>195.71597757438667</v>
      </c>
      <c r="EJ36" s="53">
        <f>(Executive_Summary!$I33/12)*(1+Expense_Increase)^(EJ$3-1)</f>
        <v>195.71597757438667</v>
      </c>
      <c r="EK36" s="53">
        <f>(Executive_Summary!$I33/12)*(1+Expense_Increase)^(EK$3-1)</f>
        <v>195.71597757438667</v>
      </c>
      <c r="EL36" s="53">
        <f>(Executive_Summary!$I33/12)*(1+Expense_Increase)^(EL$3-1)</f>
        <v>195.71597757438667</v>
      </c>
      <c r="EM36" s="53">
        <f>(Executive_Summary!$I33/12)*(1+Expense_Increase)^(EM$3-1)</f>
        <v>195.71597757438667</v>
      </c>
      <c r="EN36" s="53">
        <f>(Executive_Summary!$I33/12)*(1+Expense_Increase)^(EN$3-1)</f>
        <v>195.71597757438667</v>
      </c>
      <c r="EO36" s="53">
        <f>(Executive_Summary!$I33/12)*(1+Expense_Increase)^(EO$3-1)</f>
        <v>195.71597757438667</v>
      </c>
      <c r="EP36" s="53">
        <f>(Executive_Summary!$I33/12)*(1+Expense_Increase)^(EP$3-1)</f>
        <v>195.71597757438667</v>
      </c>
    </row>
    <row r="37" spans="1:147" x14ac:dyDescent="0.2">
      <c r="B37" s="9" t="str">
        <f>Executive_Summary!F34</f>
        <v>Trash Removal</v>
      </c>
      <c r="AA37" s="53">
        <f>(Executive_Summary!$I34/12)*(1+Expense_Increase)^(AA$3-1)</f>
        <v>574</v>
      </c>
      <c r="AB37" s="53">
        <f>(Executive_Summary!$I34/12)*(1+Expense_Increase)^(AB$3-1)</f>
        <v>574</v>
      </c>
      <c r="AC37" s="53">
        <f>(Executive_Summary!$I34/12)*(1+Expense_Increase)^(AC$3-1)</f>
        <v>574</v>
      </c>
      <c r="AD37" s="53">
        <f>(Executive_Summary!$I34/12)*(1+Expense_Increase)^(AD$3-1)</f>
        <v>574</v>
      </c>
      <c r="AE37" s="53">
        <f>(Executive_Summary!$I34/12)*(1+Expense_Increase)^(AE$3-1)</f>
        <v>574</v>
      </c>
      <c r="AF37" s="53">
        <f>(Executive_Summary!$I34/12)*(1+Expense_Increase)^(AF$3-1)</f>
        <v>574</v>
      </c>
      <c r="AG37" s="53">
        <f>(Executive_Summary!$I34/12)*(1+Expense_Increase)^(AG$3-1)</f>
        <v>574</v>
      </c>
      <c r="AH37" s="53">
        <f>(Executive_Summary!$I34/12)*(1+Expense_Increase)^(AH$3-1)</f>
        <v>574</v>
      </c>
      <c r="AI37" s="53">
        <f>(Executive_Summary!$I34/12)*(1+Expense_Increase)^(AI$3-1)</f>
        <v>574</v>
      </c>
      <c r="AJ37" s="53">
        <f>(Executive_Summary!$I34/12)*(1+Expense_Increase)^(AJ$3-1)</f>
        <v>574</v>
      </c>
      <c r="AK37" s="53">
        <f>(Executive_Summary!$I34/12)*(1+Expense_Increase)^(AK$3-1)</f>
        <v>574</v>
      </c>
      <c r="AL37" s="53">
        <f>(Executive_Summary!$I34/12)*(1+Expense_Increase)^(AL$3-1)</f>
        <v>574</v>
      </c>
      <c r="AM37" s="53">
        <f>(Executive_Summary!$I34/12)*(1+Expense_Increase)^(AM$3-1)</f>
        <v>591.22</v>
      </c>
      <c r="AN37" s="53">
        <f>(Executive_Summary!$I34/12)*(1+Expense_Increase)^(AN$3-1)</f>
        <v>591.22</v>
      </c>
      <c r="AO37" s="53">
        <f>(Executive_Summary!$I34/12)*(1+Expense_Increase)^(AO$3-1)</f>
        <v>591.22</v>
      </c>
      <c r="AP37" s="53">
        <f>(Executive_Summary!$I34/12)*(1+Expense_Increase)^(AP$3-1)</f>
        <v>591.22</v>
      </c>
      <c r="AQ37" s="53">
        <f>(Executive_Summary!$I34/12)*(1+Expense_Increase)^(AQ$3-1)</f>
        <v>591.22</v>
      </c>
      <c r="AR37" s="53">
        <f>(Executive_Summary!$I34/12)*(1+Expense_Increase)^(AR$3-1)</f>
        <v>591.22</v>
      </c>
      <c r="AS37" s="53">
        <f>(Executive_Summary!$I34/12)*(1+Expense_Increase)^(AS$3-1)</f>
        <v>591.22</v>
      </c>
      <c r="AT37" s="53">
        <f>(Executive_Summary!$I34/12)*(1+Expense_Increase)^(AT$3-1)</f>
        <v>591.22</v>
      </c>
      <c r="AU37" s="53">
        <f>(Executive_Summary!$I34/12)*(1+Expense_Increase)^(AU$3-1)</f>
        <v>591.22</v>
      </c>
      <c r="AV37" s="53">
        <f>(Executive_Summary!$I34/12)*(1+Expense_Increase)^(AV$3-1)</f>
        <v>591.22</v>
      </c>
      <c r="AW37" s="53">
        <f>(Executive_Summary!$I34/12)*(1+Expense_Increase)^(AW$3-1)</f>
        <v>591.22</v>
      </c>
      <c r="AX37" s="53">
        <f>(Executive_Summary!$I34/12)*(1+Expense_Increase)^(AX$3-1)</f>
        <v>591.22</v>
      </c>
      <c r="AY37" s="53">
        <f>(Executive_Summary!$I34/12)*(1+Expense_Increase)^(AY$3-1)</f>
        <v>608.95659999999998</v>
      </c>
      <c r="AZ37" s="53">
        <f>(Executive_Summary!$I34/12)*(1+Expense_Increase)^(AZ$3-1)</f>
        <v>608.95659999999998</v>
      </c>
      <c r="BA37" s="53">
        <f>(Executive_Summary!$I34/12)*(1+Expense_Increase)^(BA$3-1)</f>
        <v>608.95659999999998</v>
      </c>
      <c r="BB37" s="53">
        <f>(Executive_Summary!$I34/12)*(1+Expense_Increase)^(BB$3-1)</f>
        <v>608.95659999999998</v>
      </c>
      <c r="BC37" s="53">
        <f>(Executive_Summary!$I34/12)*(1+Expense_Increase)^(BC$3-1)</f>
        <v>608.95659999999998</v>
      </c>
      <c r="BD37" s="53">
        <f>(Executive_Summary!$I34/12)*(1+Expense_Increase)^(BD$3-1)</f>
        <v>608.95659999999998</v>
      </c>
      <c r="BE37" s="53">
        <f>(Executive_Summary!$I34/12)*(1+Expense_Increase)^(BE$3-1)</f>
        <v>608.95659999999998</v>
      </c>
      <c r="BF37" s="53">
        <f>(Executive_Summary!$I34/12)*(1+Expense_Increase)^(BF$3-1)</f>
        <v>608.95659999999998</v>
      </c>
      <c r="BG37" s="53">
        <f>(Executive_Summary!$I34/12)*(1+Expense_Increase)^(BG$3-1)</f>
        <v>608.95659999999998</v>
      </c>
      <c r="BH37" s="53">
        <f>(Executive_Summary!$I34/12)*(1+Expense_Increase)^(BH$3-1)</f>
        <v>608.95659999999998</v>
      </c>
      <c r="BI37" s="53">
        <f>(Executive_Summary!$I34/12)*(1+Expense_Increase)^(BI$3-1)</f>
        <v>608.95659999999998</v>
      </c>
      <c r="BJ37" s="53">
        <f>(Executive_Summary!$I34/12)*(1+Expense_Increase)^(BJ$3-1)</f>
        <v>608.95659999999998</v>
      </c>
      <c r="BK37" s="53">
        <f>(Executive_Summary!$I34/12)*(1+Expense_Increase)^(BK$3-1)</f>
        <v>627.22529799999995</v>
      </c>
      <c r="BL37" s="53">
        <f>(Executive_Summary!$I34/12)*(1+Expense_Increase)^(BL$3-1)</f>
        <v>627.22529799999995</v>
      </c>
      <c r="BM37" s="53">
        <f>(Executive_Summary!$I34/12)*(1+Expense_Increase)^(BM$3-1)</f>
        <v>627.22529799999995</v>
      </c>
      <c r="BN37" s="53">
        <f>(Executive_Summary!$I34/12)*(1+Expense_Increase)^(BN$3-1)</f>
        <v>627.22529799999995</v>
      </c>
      <c r="BO37" s="53">
        <f>(Executive_Summary!$I34/12)*(1+Expense_Increase)^(BO$3-1)</f>
        <v>627.22529799999995</v>
      </c>
      <c r="BP37" s="53">
        <f>(Executive_Summary!$I34/12)*(1+Expense_Increase)^(BP$3-1)</f>
        <v>627.22529799999995</v>
      </c>
      <c r="BQ37" s="53">
        <f>(Executive_Summary!$I34/12)*(1+Expense_Increase)^(BQ$3-1)</f>
        <v>627.22529799999995</v>
      </c>
      <c r="BR37" s="53">
        <f>(Executive_Summary!$I34/12)*(1+Expense_Increase)^(BR$3-1)</f>
        <v>627.22529799999995</v>
      </c>
      <c r="BS37" s="53">
        <f>(Executive_Summary!$I34/12)*(1+Expense_Increase)^(BS$3-1)</f>
        <v>627.22529799999995</v>
      </c>
      <c r="BT37" s="53">
        <f>(Executive_Summary!$I34/12)*(1+Expense_Increase)^(BT$3-1)</f>
        <v>627.22529799999995</v>
      </c>
      <c r="BU37" s="53">
        <f>(Executive_Summary!$I34/12)*(1+Expense_Increase)^(BU$3-1)</f>
        <v>627.22529799999995</v>
      </c>
      <c r="BV37" s="53">
        <f>(Executive_Summary!$I34/12)*(1+Expense_Increase)^(BV$3-1)</f>
        <v>627.22529799999995</v>
      </c>
      <c r="BW37" s="53">
        <f>(Executive_Summary!$I34/12)*(1+Expense_Increase)^(BW$3-1)</f>
        <v>646.04205693999995</v>
      </c>
      <c r="BX37" s="53">
        <f>(Executive_Summary!$I34/12)*(1+Expense_Increase)^(BX$3-1)</f>
        <v>646.04205693999995</v>
      </c>
      <c r="BY37" s="53">
        <f>(Executive_Summary!$I34/12)*(1+Expense_Increase)^(BY$3-1)</f>
        <v>646.04205693999995</v>
      </c>
      <c r="BZ37" s="53">
        <f>(Executive_Summary!$I34/12)*(1+Expense_Increase)^(BZ$3-1)</f>
        <v>646.04205693999995</v>
      </c>
      <c r="CA37" s="53">
        <f>(Executive_Summary!$I34/12)*(1+Expense_Increase)^(CA$3-1)</f>
        <v>646.04205693999995</v>
      </c>
      <c r="CB37" s="53">
        <f>(Executive_Summary!$I34/12)*(1+Expense_Increase)^(CB$3-1)</f>
        <v>646.04205693999995</v>
      </c>
      <c r="CC37" s="53">
        <f>(Executive_Summary!$I34/12)*(1+Expense_Increase)^(CC$3-1)</f>
        <v>646.04205693999995</v>
      </c>
      <c r="CD37" s="53">
        <f>(Executive_Summary!$I34/12)*(1+Expense_Increase)^(CD$3-1)</f>
        <v>646.04205693999995</v>
      </c>
      <c r="CE37" s="53">
        <f>(Executive_Summary!$I34/12)*(1+Expense_Increase)^(CE$3-1)</f>
        <v>646.04205693999995</v>
      </c>
      <c r="CF37" s="53">
        <f>(Executive_Summary!$I34/12)*(1+Expense_Increase)^(CF$3-1)</f>
        <v>646.04205693999995</v>
      </c>
      <c r="CG37" s="53">
        <f>(Executive_Summary!$I34/12)*(1+Expense_Increase)^(CG$3-1)</f>
        <v>646.04205693999995</v>
      </c>
      <c r="CH37" s="53">
        <f>(Executive_Summary!$I34/12)*(1+Expense_Increase)^(CH$3-1)</f>
        <v>646.04205693999995</v>
      </c>
      <c r="CI37" s="53">
        <f>(Executive_Summary!$I34/12)*(1+Expense_Increase)^(CI$3-1)</f>
        <v>665.42331864819994</v>
      </c>
      <c r="CJ37" s="53">
        <f>(Executive_Summary!$I34/12)*(1+Expense_Increase)^(CJ$3-1)</f>
        <v>665.42331864819994</v>
      </c>
      <c r="CK37" s="53">
        <f>(Executive_Summary!$I34/12)*(1+Expense_Increase)^(CK$3-1)</f>
        <v>665.42331864819994</v>
      </c>
      <c r="CL37" s="53">
        <f>(Executive_Summary!$I34/12)*(1+Expense_Increase)^(CL$3-1)</f>
        <v>665.42331864819994</v>
      </c>
      <c r="CM37" s="53">
        <f>(Executive_Summary!$I34/12)*(1+Expense_Increase)^(CM$3-1)</f>
        <v>665.42331864819994</v>
      </c>
      <c r="CN37" s="53">
        <f>(Executive_Summary!$I34/12)*(1+Expense_Increase)^(CN$3-1)</f>
        <v>665.42331864819994</v>
      </c>
      <c r="CO37" s="53">
        <f>(Executive_Summary!$I34/12)*(1+Expense_Increase)^(CO$3-1)</f>
        <v>665.42331864819994</v>
      </c>
      <c r="CP37" s="53">
        <f>(Executive_Summary!$I34/12)*(1+Expense_Increase)^(CP$3-1)</f>
        <v>665.42331864819994</v>
      </c>
      <c r="CQ37" s="53">
        <f>(Executive_Summary!$I34/12)*(1+Expense_Increase)^(CQ$3-1)</f>
        <v>665.42331864819994</v>
      </c>
      <c r="CR37" s="53">
        <f>(Executive_Summary!$I34/12)*(1+Expense_Increase)^(CR$3-1)</f>
        <v>665.42331864819994</v>
      </c>
      <c r="CS37" s="53">
        <f>(Executive_Summary!$I34/12)*(1+Expense_Increase)^(CS$3-1)</f>
        <v>665.42331864819994</v>
      </c>
      <c r="CT37" s="53">
        <f>(Executive_Summary!$I34/12)*(1+Expense_Increase)^(CT$3-1)</f>
        <v>665.42331864819994</v>
      </c>
      <c r="CU37" s="53">
        <f>(Executive_Summary!$I34/12)*(1+Expense_Increase)^(CU$3-1)</f>
        <v>685.38601820764598</v>
      </c>
      <c r="CV37" s="53">
        <f>(Executive_Summary!$I34/12)*(1+Expense_Increase)^(CV$3-1)</f>
        <v>685.38601820764598</v>
      </c>
      <c r="CW37" s="53">
        <f>(Executive_Summary!$I34/12)*(1+Expense_Increase)^(CW$3-1)</f>
        <v>685.38601820764598</v>
      </c>
      <c r="CX37" s="53">
        <f>(Executive_Summary!$I34/12)*(1+Expense_Increase)^(CX$3-1)</f>
        <v>685.38601820764598</v>
      </c>
      <c r="CY37" s="53">
        <f>(Executive_Summary!$I34/12)*(1+Expense_Increase)^(CY$3-1)</f>
        <v>685.38601820764598</v>
      </c>
      <c r="CZ37" s="53">
        <f>(Executive_Summary!$I34/12)*(1+Expense_Increase)^(CZ$3-1)</f>
        <v>685.38601820764598</v>
      </c>
      <c r="DA37" s="53">
        <f>(Executive_Summary!$I34/12)*(1+Expense_Increase)^(DA$3-1)</f>
        <v>685.38601820764598</v>
      </c>
      <c r="DB37" s="53">
        <f>(Executive_Summary!$I34/12)*(1+Expense_Increase)^(DB$3-1)</f>
        <v>685.38601820764598</v>
      </c>
      <c r="DC37" s="53">
        <f>(Executive_Summary!$I34/12)*(1+Expense_Increase)^(DC$3-1)</f>
        <v>685.38601820764598</v>
      </c>
      <c r="DD37" s="53">
        <f>(Executive_Summary!$I34/12)*(1+Expense_Increase)^(DD$3-1)</f>
        <v>685.38601820764598</v>
      </c>
      <c r="DE37" s="53">
        <f>(Executive_Summary!$I34/12)*(1+Expense_Increase)^(DE$3-1)</f>
        <v>685.38601820764598</v>
      </c>
      <c r="DF37" s="53">
        <f>(Executive_Summary!$I34/12)*(1+Expense_Increase)^(DF$3-1)</f>
        <v>685.38601820764598</v>
      </c>
      <c r="DG37" s="53">
        <f>(Executive_Summary!$I34/12)*(1+Expense_Increase)^(DG$3-1)</f>
        <v>705.94759875387535</v>
      </c>
      <c r="DH37" s="53">
        <f>(Executive_Summary!$I34/12)*(1+Expense_Increase)^(DH$3-1)</f>
        <v>705.94759875387535</v>
      </c>
      <c r="DI37" s="53">
        <f>(Executive_Summary!$I34/12)*(1+Expense_Increase)^(DI$3-1)</f>
        <v>705.94759875387535</v>
      </c>
      <c r="DJ37" s="53">
        <f>(Executive_Summary!$I34/12)*(1+Expense_Increase)^(DJ$3-1)</f>
        <v>705.94759875387535</v>
      </c>
      <c r="DK37" s="53">
        <f>(Executive_Summary!$I34/12)*(1+Expense_Increase)^(DK$3-1)</f>
        <v>705.94759875387535</v>
      </c>
      <c r="DL37" s="53">
        <f>(Executive_Summary!$I34/12)*(1+Expense_Increase)^(DL$3-1)</f>
        <v>705.94759875387535</v>
      </c>
      <c r="DM37" s="53">
        <f>(Executive_Summary!$I34/12)*(1+Expense_Increase)^(DM$3-1)</f>
        <v>705.94759875387535</v>
      </c>
      <c r="DN37" s="53">
        <f>(Executive_Summary!$I34/12)*(1+Expense_Increase)^(DN$3-1)</f>
        <v>705.94759875387535</v>
      </c>
      <c r="DO37" s="53">
        <f>(Executive_Summary!$I34/12)*(1+Expense_Increase)^(DO$3-1)</f>
        <v>705.94759875387535</v>
      </c>
      <c r="DP37" s="53">
        <f>(Executive_Summary!$I34/12)*(1+Expense_Increase)^(DP$3-1)</f>
        <v>705.94759875387535</v>
      </c>
      <c r="DQ37" s="53">
        <f>(Executive_Summary!$I34/12)*(1+Expense_Increase)^(DQ$3-1)</f>
        <v>705.94759875387535</v>
      </c>
      <c r="DR37" s="53">
        <f>(Executive_Summary!$I34/12)*(1+Expense_Increase)^(DR$3-1)</f>
        <v>705.94759875387535</v>
      </c>
      <c r="DS37" s="53">
        <f>(Executive_Summary!$I34/12)*(1+Expense_Increase)^(DS$3-1)</f>
        <v>727.12602671649154</v>
      </c>
      <c r="DT37" s="53">
        <f>(Executive_Summary!$I34/12)*(1+Expense_Increase)^(DT$3-1)</f>
        <v>727.12602671649154</v>
      </c>
      <c r="DU37" s="53">
        <f>(Executive_Summary!$I34/12)*(1+Expense_Increase)^(DU$3-1)</f>
        <v>727.12602671649154</v>
      </c>
      <c r="DV37" s="53">
        <f>(Executive_Summary!$I34/12)*(1+Expense_Increase)^(DV$3-1)</f>
        <v>727.12602671649154</v>
      </c>
      <c r="DW37" s="53">
        <f>(Executive_Summary!$I34/12)*(1+Expense_Increase)^(DW$3-1)</f>
        <v>727.12602671649154</v>
      </c>
      <c r="DX37" s="53">
        <f>(Executive_Summary!$I34/12)*(1+Expense_Increase)^(DX$3-1)</f>
        <v>727.12602671649154</v>
      </c>
      <c r="DY37" s="53">
        <f>(Executive_Summary!$I34/12)*(1+Expense_Increase)^(DY$3-1)</f>
        <v>727.12602671649154</v>
      </c>
      <c r="DZ37" s="53">
        <f>(Executive_Summary!$I34/12)*(1+Expense_Increase)^(DZ$3-1)</f>
        <v>727.12602671649154</v>
      </c>
      <c r="EA37" s="53">
        <f>(Executive_Summary!$I34/12)*(1+Expense_Increase)^(EA$3-1)</f>
        <v>727.12602671649154</v>
      </c>
      <c r="EB37" s="53">
        <f>(Executive_Summary!$I34/12)*(1+Expense_Increase)^(EB$3-1)</f>
        <v>727.12602671649154</v>
      </c>
      <c r="EC37" s="53">
        <f>(Executive_Summary!$I34/12)*(1+Expense_Increase)^(EC$3-1)</f>
        <v>727.12602671649154</v>
      </c>
      <c r="ED37" s="53">
        <f>(Executive_Summary!$I34/12)*(1+Expense_Increase)^(ED$3-1)</f>
        <v>727.12602671649154</v>
      </c>
      <c r="EE37" s="53">
        <f>(Executive_Summary!$I34/12)*(1+Expense_Increase)^(EE$3-1)</f>
        <v>748.93980751798631</v>
      </c>
      <c r="EF37" s="53">
        <f>(Executive_Summary!$I34/12)*(1+Expense_Increase)^(EF$3-1)</f>
        <v>748.93980751798631</v>
      </c>
      <c r="EG37" s="53">
        <f>(Executive_Summary!$I34/12)*(1+Expense_Increase)^(EG$3-1)</f>
        <v>748.93980751798631</v>
      </c>
      <c r="EH37" s="53">
        <f>(Executive_Summary!$I34/12)*(1+Expense_Increase)^(EH$3-1)</f>
        <v>748.93980751798631</v>
      </c>
      <c r="EI37" s="53">
        <f>(Executive_Summary!$I34/12)*(1+Expense_Increase)^(EI$3-1)</f>
        <v>748.93980751798631</v>
      </c>
      <c r="EJ37" s="53">
        <f>(Executive_Summary!$I34/12)*(1+Expense_Increase)^(EJ$3-1)</f>
        <v>748.93980751798631</v>
      </c>
      <c r="EK37" s="53">
        <f>(Executive_Summary!$I34/12)*(1+Expense_Increase)^(EK$3-1)</f>
        <v>748.93980751798631</v>
      </c>
      <c r="EL37" s="53">
        <f>(Executive_Summary!$I34/12)*(1+Expense_Increase)^(EL$3-1)</f>
        <v>748.93980751798631</v>
      </c>
      <c r="EM37" s="53">
        <f>(Executive_Summary!$I34/12)*(1+Expense_Increase)^(EM$3-1)</f>
        <v>748.93980751798631</v>
      </c>
      <c r="EN37" s="53">
        <f>(Executive_Summary!$I34/12)*(1+Expense_Increase)^(EN$3-1)</f>
        <v>748.93980751798631</v>
      </c>
      <c r="EO37" s="53">
        <f>(Executive_Summary!$I34/12)*(1+Expense_Increase)^(EO$3-1)</f>
        <v>748.93980751798631</v>
      </c>
      <c r="EP37" s="53">
        <f>(Executive_Summary!$I34/12)*(1+Expense_Increase)^(EP$3-1)</f>
        <v>748.93980751798631</v>
      </c>
    </row>
    <row r="38" spans="1:147" x14ac:dyDescent="0.2">
      <c r="B38" s="9" t="str">
        <f>Executive_Summary!F35</f>
        <v>Misc Expense</v>
      </c>
      <c r="AA38" s="53">
        <f>(Executive_Summary!$I35/12)*(1+Expense_Increase)^(AA$3-1)</f>
        <v>150</v>
      </c>
      <c r="AB38" s="53">
        <f>(Executive_Summary!$I35/12)*(1+Expense_Increase)^(AB$3-1)</f>
        <v>150</v>
      </c>
      <c r="AC38" s="53">
        <f>(Executive_Summary!$I35/12)*(1+Expense_Increase)^(AC$3-1)</f>
        <v>150</v>
      </c>
      <c r="AD38" s="53">
        <f>(Executive_Summary!$I35/12)*(1+Expense_Increase)^(AD$3-1)</f>
        <v>150</v>
      </c>
      <c r="AE38" s="53">
        <f>(Executive_Summary!$I35/12)*(1+Expense_Increase)^(AE$3-1)</f>
        <v>150</v>
      </c>
      <c r="AF38" s="53">
        <f>(Executive_Summary!$I35/12)*(1+Expense_Increase)^(AF$3-1)</f>
        <v>150</v>
      </c>
      <c r="AG38" s="53">
        <f>(Executive_Summary!$I35/12)*(1+Expense_Increase)^(AG$3-1)</f>
        <v>150</v>
      </c>
      <c r="AH38" s="53">
        <f>(Executive_Summary!$I35/12)*(1+Expense_Increase)^(AH$3-1)</f>
        <v>150</v>
      </c>
      <c r="AI38" s="53">
        <f>(Executive_Summary!$I35/12)*(1+Expense_Increase)^(AI$3-1)</f>
        <v>150</v>
      </c>
      <c r="AJ38" s="53">
        <f>(Executive_Summary!$I35/12)*(1+Expense_Increase)^(AJ$3-1)</f>
        <v>150</v>
      </c>
      <c r="AK38" s="53">
        <f>(Executive_Summary!$I35/12)*(1+Expense_Increase)^(AK$3-1)</f>
        <v>150</v>
      </c>
      <c r="AL38" s="53">
        <f>(Executive_Summary!$I35/12)*(1+Expense_Increase)^(AL$3-1)</f>
        <v>150</v>
      </c>
      <c r="AM38" s="53">
        <f>(Executive_Summary!$I35/12)*(1+Expense_Increase)^(AM$3-1)</f>
        <v>154.5</v>
      </c>
      <c r="AN38" s="53">
        <f>(Executive_Summary!$I35/12)*(1+Expense_Increase)^(AN$3-1)</f>
        <v>154.5</v>
      </c>
      <c r="AO38" s="53">
        <f>(Executive_Summary!$I35/12)*(1+Expense_Increase)^(AO$3-1)</f>
        <v>154.5</v>
      </c>
      <c r="AP38" s="53">
        <f>(Executive_Summary!$I35/12)*(1+Expense_Increase)^(AP$3-1)</f>
        <v>154.5</v>
      </c>
      <c r="AQ38" s="53">
        <f>(Executive_Summary!$I35/12)*(1+Expense_Increase)^(AQ$3-1)</f>
        <v>154.5</v>
      </c>
      <c r="AR38" s="53">
        <f>(Executive_Summary!$I35/12)*(1+Expense_Increase)^(AR$3-1)</f>
        <v>154.5</v>
      </c>
      <c r="AS38" s="53">
        <f>(Executive_Summary!$I35/12)*(1+Expense_Increase)^(AS$3-1)</f>
        <v>154.5</v>
      </c>
      <c r="AT38" s="53">
        <f>(Executive_Summary!$I35/12)*(1+Expense_Increase)^(AT$3-1)</f>
        <v>154.5</v>
      </c>
      <c r="AU38" s="53">
        <f>(Executive_Summary!$I35/12)*(1+Expense_Increase)^(AU$3-1)</f>
        <v>154.5</v>
      </c>
      <c r="AV38" s="53">
        <f>(Executive_Summary!$I35/12)*(1+Expense_Increase)^(AV$3-1)</f>
        <v>154.5</v>
      </c>
      <c r="AW38" s="53">
        <f>(Executive_Summary!$I35/12)*(1+Expense_Increase)^(AW$3-1)</f>
        <v>154.5</v>
      </c>
      <c r="AX38" s="53">
        <f>(Executive_Summary!$I35/12)*(1+Expense_Increase)^(AX$3-1)</f>
        <v>154.5</v>
      </c>
      <c r="AY38" s="53">
        <f>(Executive_Summary!$I35/12)*(1+Expense_Increase)^(AY$3-1)</f>
        <v>159.13499999999999</v>
      </c>
      <c r="AZ38" s="53">
        <f>(Executive_Summary!$I35/12)*(1+Expense_Increase)^(AZ$3-1)</f>
        <v>159.13499999999999</v>
      </c>
      <c r="BA38" s="53">
        <f>(Executive_Summary!$I35/12)*(1+Expense_Increase)^(BA$3-1)</f>
        <v>159.13499999999999</v>
      </c>
      <c r="BB38" s="53">
        <f>(Executive_Summary!$I35/12)*(1+Expense_Increase)^(BB$3-1)</f>
        <v>159.13499999999999</v>
      </c>
      <c r="BC38" s="53">
        <f>(Executive_Summary!$I35/12)*(1+Expense_Increase)^(BC$3-1)</f>
        <v>159.13499999999999</v>
      </c>
      <c r="BD38" s="53">
        <f>(Executive_Summary!$I35/12)*(1+Expense_Increase)^(BD$3-1)</f>
        <v>159.13499999999999</v>
      </c>
      <c r="BE38" s="53">
        <f>(Executive_Summary!$I35/12)*(1+Expense_Increase)^(BE$3-1)</f>
        <v>159.13499999999999</v>
      </c>
      <c r="BF38" s="53">
        <f>(Executive_Summary!$I35/12)*(1+Expense_Increase)^(BF$3-1)</f>
        <v>159.13499999999999</v>
      </c>
      <c r="BG38" s="53">
        <f>(Executive_Summary!$I35/12)*(1+Expense_Increase)^(BG$3-1)</f>
        <v>159.13499999999999</v>
      </c>
      <c r="BH38" s="53">
        <f>(Executive_Summary!$I35/12)*(1+Expense_Increase)^(BH$3-1)</f>
        <v>159.13499999999999</v>
      </c>
      <c r="BI38" s="53">
        <f>(Executive_Summary!$I35/12)*(1+Expense_Increase)^(BI$3-1)</f>
        <v>159.13499999999999</v>
      </c>
      <c r="BJ38" s="53">
        <f>(Executive_Summary!$I35/12)*(1+Expense_Increase)^(BJ$3-1)</f>
        <v>159.13499999999999</v>
      </c>
      <c r="BK38" s="53">
        <f>(Executive_Summary!$I35/12)*(1+Expense_Increase)^(BK$3-1)</f>
        <v>163.90905000000001</v>
      </c>
      <c r="BL38" s="53">
        <f>(Executive_Summary!$I35/12)*(1+Expense_Increase)^(BL$3-1)</f>
        <v>163.90905000000001</v>
      </c>
      <c r="BM38" s="53">
        <f>(Executive_Summary!$I35/12)*(1+Expense_Increase)^(BM$3-1)</f>
        <v>163.90905000000001</v>
      </c>
      <c r="BN38" s="53">
        <f>(Executive_Summary!$I35/12)*(1+Expense_Increase)^(BN$3-1)</f>
        <v>163.90905000000001</v>
      </c>
      <c r="BO38" s="53">
        <f>(Executive_Summary!$I35/12)*(1+Expense_Increase)^(BO$3-1)</f>
        <v>163.90905000000001</v>
      </c>
      <c r="BP38" s="53">
        <f>(Executive_Summary!$I35/12)*(1+Expense_Increase)^(BP$3-1)</f>
        <v>163.90905000000001</v>
      </c>
      <c r="BQ38" s="53">
        <f>(Executive_Summary!$I35/12)*(1+Expense_Increase)^(BQ$3-1)</f>
        <v>163.90905000000001</v>
      </c>
      <c r="BR38" s="53">
        <f>(Executive_Summary!$I35/12)*(1+Expense_Increase)^(BR$3-1)</f>
        <v>163.90905000000001</v>
      </c>
      <c r="BS38" s="53">
        <f>(Executive_Summary!$I35/12)*(1+Expense_Increase)^(BS$3-1)</f>
        <v>163.90905000000001</v>
      </c>
      <c r="BT38" s="53">
        <f>(Executive_Summary!$I35/12)*(1+Expense_Increase)^(BT$3-1)</f>
        <v>163.90905000000001</v>
      </c>
      <c r="BU38" s="53">
        <f>(Executive_Summary!$I35/12)*(1+Expense_Increase)^(BU$3-1)</f>
        <v>163.90905000000001</v>
      </c>
      <c r="BV38" s="53">
        <f>(Executive_Summary!$I35/12)*(1+Expense_Increase)^(BV$3-1)</f>
        <v>163.90905000000001</v>
      </c>
      <c r="BW38" s="53">
        <f>(Executive_Summary!$I35/12)*(1+Expense_Increase)^(BW$3-1)</f>
        <v>168.82632149999998</v>
      </c>
      <c r="BX38" s="53">
        <f>(Executive_Summary!$I35/12)*(1+Expense_Increase)^(BX$3-1)</f>
        <v>168.82632149999998</v>
      </c>
      <c r="BY38" s="53">
        <f>(Executive_Summary!$I35/12)*(1+Expense_Increase)^(BY$3-1)</f>
        <v>168.82632149999998</v>
      </c>
      <c r="BZ38" s="53">
        <f>(Executive_Summary!$I35/12)*(1+Expense_Increase)^(BZ$3-1)</f>
        <v>168.82632149999998</v>
      </c>
      <c r="CA38" s="53">
        <f>(Executive_Summary!$I35/12)*(1+Expense_Increase)^(CA$3-1)</f>
        <v>168.82632149999998</v>
      </c>
      <c r="CB38" s="53">
        <f>(Executive_Summary!$I35/12)*(1+Expense_Increase)^(CB$3-1)</f>
        <v>168.82632149999998</v>
      </c>
      <c r="CC38" s="53">
        <f>(Executive_Summary!$I35/12)*(1+Expense_Increase)^(CC$3-1)</f>
        <v>168.82632149999998</v>
      </c>
      <c r="CD38" s="53">
        <f>(Executive_Summary!$I35/12)*(1+Expense_Increase)^(CD$3-1)</f>
        <v>168.82632149999998</v>
      </c>
      <c r="CE38" s="53">
        <f>(Executive_Summary!$I35/12)*(1+Expense_Increase)^(CE$3-1)</f>
        <v>168.82632149999998</v>
      </c>
      <c r="CF38" s="53">
        <f>(Executive_Summary!$I35/12)*(1+Expense_Increase)^(CF$3-1)</f>
        <v>168.82632149999998</v>
      </c>
      <c r="CG38" s="53">
        <f>(Executive_Summary!$I35/12)*(1+Expense_Increase)^(CG$3-1)</f>
        <v>168.82632149999998</v>
      </c>
      <c r="CH38" s="53">
        <f>(Executive_Summary!$I35/12)*(1+Expense_Increase)^(CH$3-1)</f>
        <v>168.82632149999998</v>
      </c>
      <c r="CI38" s="53">
        <f>(Executive_Summary!$I35/12)*(1+Expense_Increase)^(CI$3-1)</f>
        <v>173.89111114499997</v>
      </c>
      <c r="CJ38" s="53">
        <f>(Executive_Summary!$I35/12)*(1+Expense_Increase)^(CJ$3-1)</f>
        <v>173.89111114499997</v>
      </c>
      <c r="CK38" s="53">
        <f>(Executive_Summary!$I35/12)*(1+Expense_Increase)^(CK$3-1)</f>
        <v>173.89111114499997</v>
      </c>
      <c r="CL38" s="53">
        <f>(Executive_Summary!$I35/12)*(1+Expense_Increase)^(CL$3-1)</f>
        <v>173.89111114499997</v>
      </c>
      <c r="CM38" s="53">
        <f>(Executive_Summary!$I35/12)*(1+Expense_Increase)^(CM$3-1)</f>
        <v>173.89111114499997</v>
      </c>
      <c r="CN38" s="53">
        <f>(Executive_Summary!$I35/12)*(1+Expense_Increase)^(CN$3-1)</f>
        <v>173.89111114499997</v>
      </c>
      <c r="CO38" s="53">
        <f>(Executive_Summary!$I35/12)*(1+Expense_Increase)^(CO$3-1)</f>
        <v>173.89111114499997</v>
      </c>
      <c r="CP38" s="53">
        <f>(Executive_Summary!$I35/12)*(1+Expense_Increase)^(CP$3-1)</f>
        <v>173.89111114499997</v>
      </c>
      <c r="CQ38" s="53">
        <f>(Executive_Summary!$I35/12)*(1+Expense_Increase)^(CQ$3-1)</f>
        <v>173.89111114499997</v>
      </c>
      <c r="CR38" s="53">
        <f>(Executive_Summary!$I35/12)*(1+Expense_Increase)^(CR$3-1)</f>
        <v>173.89111114499997</v>
      </c>
      <c r="CS38" s="53">
        <f>(Executive_Summary!$I35/12)*(1+Expense_Increase)^(CS$3-1)</f>
        <v>173.89111114499997</v>
      </c>
      <c r="CT38" s="53">
        <f>(Executive_Summary!$I35/12)*(1+Expense_Increase)^(CT$3-1)</f>
        <v>173.89111114499997</v>
      </c>
      <c r="CU38" s="53">
        <f>(Executive_Summary!$I35/12)*(1+Expense_Increase)^(CU$3-1)</f>
        <v>179.10784447934998</v>
      </c>
      <c r="CV38" s="53">
        <f>(Executive_Summary!$I35/12)*(1+Expense_Increase)^(CV$3-1)</f>
        <v>179.10784447934998</v>
      </c>
      <c r="CW38" s="53">
        <f>(Executive_Summary!$I35/12)*(1+Expense_Increase)^(CW$3-1)</f>
        <v>179.10784447934998</v>
      </c>
      <c r="CX38" s="53">
        <f>(Executive_Summary!$I35/12)*(1+Expense_Increase)^(CX$3-1)</f>
        <v>179.10784447934998</v>
      </c>
      <c r="CY38" s="53">
        <f>(Executive_Summary!$I35/12)*(1+Expense_Increase)^(CY$3-1)</f>
        <v>179.10784447934998</v>
      </c>
      <c r="CZ38" s="53">
        <f>(Executive_Summary!$I35/12)*(1+Expense_Increase)^(CZ$3-1)</f>
        <v>179.10784447934998</v>
      </c>
      <c r="DA38" s="53">
        <f>(Executive_Summary!$I35/12)*(1+Expense_Increase)^(DA$3-1)</f>
        <v>179.10784447934998</v>
      </c>
      <c r="DB38" s="53">
        <f>(Executive_Summary!$I35/12)*(1+Expense_Increase)^(DB$3-1)</f>
        <v>179.10784447934998</v>
      </c>
      <c r="DC38" s="53">
        <f>(Executive_Summary!$I35/12)*(1+Expense_Increase)^(DC$3-1)</f>
        <v>179.10784447934998</v>
      </c>
      <c r="DD38" s="53">
        <f>(Executive_Summary!$I35/12)*(1+Expense_Increase)^(DD$3-1)</f>
        <v>179.10784447934998</v>
      </c>
      <c r="DE38" s="53">
        <f>(Executive_Summary!$I35/12)*(1+Expense_Increase)^(DE$3-1)</f>
        <v>179.10784447934998</v>
      </c>
      <c r="DF38" s="53">
        <f>(Executive_Summary!$I35/12)*(1+Expense_Increase)^(DF$3-1)</f>
        <v>179.10784447934998</v>
      </c>
      <c r="DG38" s="53">
        <f>(Executive_Summary!$I35/12)*(1+Expense_Increase)^(DG$3-1)</f>
        <v>184.4810798137305</v>
      </c>
      <c r="DH38" s="53">
        <f>(Executive_Summary!$I35/12)*(1+Expense_Increase)^(DH$3-1)</f>
        <v>184.4810798137305</v>
      </c>
      <c r="DI38" s="53">
        <f>(Executive_Summary!$I35/12)*(1+Expense_Increase)^(DI$3-1)</f>
        <v>184.4810798137305</v>
      </c>
      <c r="DJ38" s="53">
        <f>(Executive_Summary!$I35/12)*(1+Expense_Increase)^(DJ$3-1)</f>
        <v>184.4810798137305</v>
      </c>
      <c r="DK38" s="53">
        <f>(Executive_Summary!$I35/12)*(1+Expense_Increase)^(DK$3-1)</f>
        <v>184.4810798137305</v>
      </c>
      <c r="DL38" s="53">
        <f>(Executive_Summary!$I35/12)*(1+Expense_Increase)^(DL$3-1)</f>
        <v>184.4810798137305</v>
      </c>
      <c r="DM38" s="53">
        <f>(Executive_Summary!$I35/12)*(1+Expense_Increase)^(DM$3-1)</f>
        <v>184.4810798137305</v>
      </c>
      <c r="DN38" s="53">
        <f>(Executive_Summary!$I35/12)*(1+Expense_Increase)^(DN$3-1)</f>
        <v>184.4810798137305</v>
      </c>
      <c r="DO38" s="53">
        <f>(Executive_Summary!$I35/12)*(1+Expense_Increase)^(DO$3-1)</f>
        <v>184.4810798137305</v>
      </c>
      <c r="DP38" s="53">
        <f>(Executive_Summary!$I35/12)*(1+Expense_Increase)^(DP$3-1)</f>
        <v>184.4810798137305</v>
      </c>
      <c r="DQ38" s="53">
        <f>(Executive_Summary!$I35/12)*(1+Expense_Increase)^(DQ$3-1)</f>
        <v>184.4810798137305</v>
      </c>
      <c r="DR38" s="53">
        <f>(Executive_Summary!$I35/12)*(1+Expense_Increase)^(DR$3-1)</f>
        <v>184.4810798137305</v>
      </c>
      <c r="DS38" s="53">
        <f>(Executive_Summary!$I35/12)*(1+Expense_Increase)^(DS$3-1)</f>
        <v>190.01551220814238</v>
      </c>
      <c r="DT38" s="53">
        <f>(Executive_Summary!$I35/12)*(1+Expense_Increase)^(DT$3-1)</f>
        <v>190.01551220814238</v>
      </c>
      <c r="DU38" s="53">
        <f>(Executive_Summary!$I35/12)*(1+Expense_Increase)^(DU$3-1)</f>
        <v>190.01551220814238</v>
      </c>
      <c r="DV38" s="53">
        <f>(Executive_Summary!$I35/12)*(1+Expense_Increase)^(DV$3-1)</f>
        <v>190.01551220814238</v>
      </c>
      <c r="DW38" s="53">
        <f>(Executive_Summary!$I35/12)*(1+Expense_Increase)^(DW$3-1)</f>
        <v>190.01551220814238</v>
      </c>
      <c r="DX38" s="53">
        <f>(Executive_Summary!$I35/12)*(1+Expense_Increase)^(DX$3-1)</f>
        <v>190.01551220814238</v>
      </c>
      <c r="DY38" s="53">
        <f>(Executive_Summary!$I35/12)*(1+Expense_Increase)^(DY$3-1)</f>
        <v>190.01551220814238</v>
      </c>
      <c r="DZ38" s="53">
        <f>(Executive_Summary!$I35/12)*(1+Expense_Increase)^(DZ$3-1)</f>
        <v>190.01551220814238</v>
      </c>
      <c r="EA38" s="53">
        <f>(Executive_Summary!$I35/12)*(1+Expense_Increase)^(EA$3-1)</f>
        <v>190.01551220814238</v>
      </c>
      <c r="EB38" s="53">
        <f>(Executive_Summary!$I35/12)*(1+Expense_Increase)^(EB$3-1)</f>
        <v>190.01551220814238</v>
      </c>
      <c r="EC38" s="53">
        <f>(Executive_Summary!$I35/12)*(1+Expense_Increase)^(EC$3-1)</f>
        <v>190.01551220814238</v>
      </c>
      <c r="ED38" s="53">
        <f>(Executive_Summary!$I35/12)*(1+Expense_Increase)^(ED$3-1)</f>
        <v>190.01551220814238</v>
      </c>
      <c r="EE38" s="53">
        <f>(Executive_Summary!$I35/12)*(1+Expense_Increase)^(EE$3-1)</f>
        <v>195.71597757438667</v>
      </c>
      <c r="EF38" s="53">
        <f>(Executive_Summary!$I35/12)*(1+Expense_Increase)^(EF$3-1)</f>
        <v>195.71597757438667</v>
      </c>
      <c r="EG38" s="53">
        <f>(Executive_Summary!$I35/12)*(1+Expense_Increase)^(EG$3-1)</f>
        <v>195.71597757438667</v>
      </c>
      <c r="EH38" s="53">
        <f>(Executive_Summary!$I35/12)*(1+Expense_Increase)^(EH$3-1)</f>
        <v>195.71597757438667</v>
      </c>
      <c r="EI38" s="53">
        <f>(Executive_Summary!$I35/12)*(1+Expense_Increase)^(EI$3-1)</f>
        <v>195.71597757438667</v>
      </c>
      <c r="EJ38" s="53">
        <f>(Executive_Summary!$I35/12)*(1+Expense_Increase)^(EJ$3-1)</f>
        <v>195.71597757438667</v>
      </c>
      <c r="EK38" s="53">
        <f>(Executive_Summary!$I35/12)*(1+Expense_Increase)^(EK$3-1)</f>
        <v>195.71597757438667</v>
      </c>
      <c r="EL38" s="53">
        <f>(Executive_Summary!$I35/12)*(1+Expense_Increase)^(EL$3-1)</f>
        <v>195.71597757438667</v>
      </c>
      <c r="EM38" s="53">
        <f>(Executive_Summary!$I35/12)*(1+Expense_Increase)^(EM$3-1)</f>
        <v>195.71597757438667</v>
      </c>
      <c r="EN38" s="53">
        <f>(Executive_Summary!$I35/12)*(1+Expense_Increase)^(EN$3-1)</f>
        <v>195.71597757438667</v>
      </c>
      <c r="EO38" s="53">
        <f>(Executive_Summary!$I35/12)*(1+Expense_Increase)^(EO$3-1)</f>
        <v>195.71597757438667</v>
      </c>
      <c r="EP38" s="53">
        <f>(Executive_Summary!$I35/12)*(1+Expense_Increase)^(EP$3-1)</f>
        <v>195.71597757438667</v>
      </c>
    </row>
    <row r="39" spans="1:147" s="109" customFormat="1" thickBot="1" x14ac:dyDescent="0.25">
      <c r="C39" s="109" t="s">
        <v>117</v>
      </c>
      <c r="Z39" s="110"/>
      <c r="AA39" s="111">
        <f>SUBTOTAL(9,AA24:AA38)</f>
        <v>12896.3992875</v>
      </c>
      <c r="AB39" s="111">
        <f t="shared" ref="AB39:CM39" si="24">SUBTOTAL(9,AB24:AB38)</f>
        <v>12896.3992875</v>
      </c>
      <c r="AC39" s="111">
        <f t="shared" si="24"/>
        <v>12896.3992875</v>
      </c>
      <c r="AD39" s="111">
        <f t="shared" si="24"/>
        <v>12896.3992875</v>
      </c>
      <c r="AE39" s="111">
        <f t="shared" si="24"/>
        <v>12896.3992875</v>
      </c>
      <c r="AF39" s="111">
        <f t="shared" si="24"/>
        <v>12896.3992875</v>
      </c>
      <c r="AG39" s="111">
        <f t="shared" si="24"/>
        <v>12896.3992875</v>
      </c>
      <c r="AH39" s="111">
        <f t="shared" si="24"/>
        <v>12896.3992875</v>
      </c>
      <c r="AI39" s="111">
        <f t="shared" si="24"/>
        <v>12896.3992875</v>
      </c>
      <c r="AJ39" s="111">
        <f t="shared" si="24"/>
        <v>12896.3992875</v>
      </c>
      <c r="AK39" s="111">
        <f t="shared" si="24"/>
        <v>12896.3992875</v>
      </c>
      <c r="AL39" s="111">
        <f t="shared" si="24"/>
        <v>12896.3992875</v>
      </c>
      <c r="AM39" s="111">
        <f t="shared" si="24"/>
        <v>13283.291266124999</v>
      </c>
      <c r="AN39" s="111">
        <f t="shared" si="24"/>
        <v>13283.291266124999</v>
      </c>
      <c r="AO39" s="111">
        <f t="shared" si="24"/>
        <v>13283.291266124999</v>
      </c>
      <c r="AP39" s="111">
        <f t="shared" si="24"/>
        <v>13283.291266124999</v>
      </c>
      <c r="AQ39" s="111">
        <f t="shared" si="24"/>
        <v>13283.291266124999</v>
      </c>
      <c r="AR39" s="111">
        <f t="shared" si="24"/>
        <v>13283.291266124999</v>
      </c>
      <c r="AS39" s="111">
        <f t="shared" si="24"/>
        <v>13283.291266124999</v>
      </c>
      <c r="AT39" s="111">
        <f t="shared" si="24"/>
        <v>13283.291266124999</v>
      </c>
      <c r="AU39" s="111">
        <f t="shared" si="24"/>
        <v>13283.291266124999</v>
      </c>
      <c r="AV39" s="111">
        <f t="shared" si="24"/>
        <v>13283.291266124999</v>
      </c>
      <c r="AW39" s="111">
        <f t="shared" si="24"/>
        <v>13283.291266124999</v>
      </c>
      <c r="AX39" s="111">
        <f t="shared" si="24"/>
        <v>13283.291266124999</v>
      </c>
      <c r="AY39" s="111">
        <f t="shared" si="24"/>
        <v>13681.790004108751</v>
      </c>
      <c r="AZ39" s="111">
        <f t="shared" si="24"/>
        <v>13681.790004108751</v>
      </c>
      <c r="BA39" s="111">
        <f t="shared" si="24"/>
        <v>13681.790004108751</v>
      </c>
      <c r="BB39" s="111">
        <f t="shared" si="24"/>
        <v>13681.790004108751</v>
      </c>
      <c r="BC39" s="111">
        <f t="shared" si="24"/>
        <v>13681.790004108751</v>
      </c>
      <c r="BD39" s="111">
        <f t="shared" si="24"/>
        <v>13681.790004108751</v>
      </c>
      <c r="BE39" s="111">
        <f t="shared" si="24"/>
        <v>13681.790004108751</v>
      </c>
      <c r="BF39" s="111">
        <f t="shared" si="24"/>
        <v>13681.790004108751</v>
      </c>
      <c r="BG39" s="111">
        <f t="shared" si="24"/>
        <v>13681.790004108751</v>
      </c>
      <c r="BH39" s="111">
        <f t="shared" si="24"/>
        <v>13681.790004108751</v>
      </c>
      <c r="BI39" s="111">
        <f t="shared" si="24"/>
        <v>13681.790004108751</v>
      </c>
      <c r="BJ39" s="111">
        <f t="shared" si="24"/>
        <v>13681.790004108751</v>
      </c>
      <c r="BK39" s="111">
        <f t="shared" si="24"/>
        <v>14092.243704232013</v>
      </c>
      <c r="BL39" s="111">
        <f t="shared" si="24"/>
        <v>14092.243704232013</v>
      </c>
      <c r="BM39" s="111">
        <f t="shared" si="24"/>
        <v>14092.243704232013</v>
      </c>
      <c r="BN39" s="111">
        <f t="shared" si="24"/>
        <v>14092.243704232013</v>
      </c>
      <c r="BO39" s="111">
        <f t="shared" si="24"/>
        <v>14092.243704232013</v>
      </c>
      <c r="BP39" s="111">
        <f t="shared" si="24"/>
        <v>14092.243704232013</v>
      </c>
      <c r="BQ39" s="111">
        <f t="shared" si="24"/>
        <v>14092.243704232013</v>
      </c>
      <c r="BR39" s="111">
        <f t="shared" si="24"/>
        <v>14092.243704232013</v>
      </c>
      <c r="BS39" s="111">
        <f t="shared" si="24"/>
        <v>14092.243704232013</v>
      </c>
      <c r="BT39" s="111">
        <f t="shared" si="24"/>
        <v>14092.243704232013</v>
      </c>
      <c r="BU39" s="111">
        <f t="shared" si="24"/>
        <v>14092.243704232013</v>
      </c>
      <c r="BV39" s="111">
        <f t="shared" si="24"/>
        <v>14092.243704232013</v>
      </c>
      <c r="BW39" s="111">
        <f t="shared" si="24"/>
        <v>14515.011015358976</v>
      </c>
      <c r="BX39" s="111">
        <f t="shared" si="24"/>
        <v>14515.011015358976</v>
      </c>
      <c r="BY39" s="111">
        <f t="shared" si="24"/>
        <v>14515.011015358976</v>
      </c>
      <c r="BZ39" s="111">
        <f t="shared" si="24"/>
        <v>14515.011015358976</v>
      </c>
      <c r="CA39" s="111">
        <f t="shared" si="24"/>
        <v>14515.011015358976</v>
      </c>
      <c r="CB39" s="111">
        <f t="shared" si="24"/>
        <v>14515.011015358976</v>
      </c>
      <c r="CC39" s="111">
        <f t="shared" si="24"/>
        <v>14515.011015358976</v>
      </c>
      <c r="CD39" s="111">
        <f t="shared" si="24"/>
        <v>14515.011015358976</v>
      </c>
      <c r="CE39" s="111">
        <f t="shared" si="24"/>
        <v>14515.011015358976</v>
      </c>
      <c r="CF39" s="111">
        <f t="shared" si="24"/>
        <v>14515.011015358976</v>
      </c>
      <c r="CG39" s="111">
        <f t="shared" si="24"/>
        <v>14515.011015358976</v>
      </c>
      <c r="CH39" s="111">
        <f t="shared" si="24"/>
        <v>14515.011015358976</v>
      </c>
      <c r="CI39" s="111">
        <f t="shared" si="24"/>
        <v>14950.461345819738</v>
      </c>
      <c r="CJ39" s="111">
        <f t="shared" si="24"/>
        <v>14950.461345819738</v>
      </c>
      <c r="CK39" s="111">
        <f t="shared" si="24"/>
        <v>14950.461345819738</v>
      </c>
      <c r="CL39" s="111">
        <f t="shared" si="24"/>
        <v>14950.461345819738</v>
      </c>
      <c r="CM39" s="111">
        <f t="shared" si="24"/>
        <v>14950.461345819738</v>
      </c>
      <c r="CN39" s="111">
        <f t="shared" ref="CN39:EP39" si="25">SUBTOTAL(9,CN24:CN38)</f>
        <v>14950.461345819738</v>
      </c>
      <c r="CO39" s="111">
        <f t="shared" si="25"/>
        <v>14950.461345819738</v>
      </c>
      <c r="CP39" s="111">
        <f t="shared" si="25"/>
        <v>14950.461345819738</v>
      </c>
      <c r="CQ39" s="111">
        <f t="shared" si="25"/>
        <v>14950.461345819738</v>
      </c>
      <c r="CR39" s="111">
        <f t="shared" si="25"/>
        <v>14950.461345819738</v>
      </c>
      <c r="CS39" s="111">
        <f t="shared" si="25"/>
        <v>14950.461345819738</v>
      </c>
      <c r="CT39" s="111">
        <f t="shared" si="25"/>
        <v>14950.461345819738</v>
      </c>
      <c r="CU39" s="111">
        <f t="shared" si="25"/>
        <v>15398.975186194331</v>
      </c>
      <c r="CV39" s="111">
        <f t="shared" si="25"/>
        <v>15398.975186194331</v>
      </c>
      <c r="CW39" s="111">
        <f t="shared" si="25"/>
        <v>15398.975186194331</v>
      </c>
      <c r="CX39" s="111">
        <f t="shared" si="25"/>
        <v>15398.975186194331</v>
      </c>
      <c r="CY39" s="111">
        <f t="shared" si="25"/>
        <v>15398.975186194331</v>
      </c>
      <c r="CZ39" s="111">
        <f t="shared" si="25"/>
        <v>15398.975186194331</v>
      </c>
      <c r="DA39" s="111">
        <f t="shared" si="25"/>
        <v>15398.975186194331</v>
      </c>
      <c r="DB39" s="111">
        <f t="shared" si="25"/>
        <v>15398.975186194331</v>
      </c>
      <c r="DC39" s="111">
        <f t="shared" si="25"/>
        <v>15398.975186194331</v>
      </c>
      <c r="DD39" s="111">
        <f t="shared" si="25"/>
        <v>15398.975186194331</v>
      </c>
      <c r="DE39" s="111">
        <f t="shared" si="25"/>
        <v>15398.975186194331</v>
      </c>
      <c r="DF39" s="111">
        <f t="shared" si="25"/>
        <v>15398.975186194331</v>
      </c>
      <c r="DG39" s="111">
        <f t="shared" si="25"/>
        <v>15860.944441780161</v>
      </c>
      <c r="DH39" s="111">
        <f t="shared" si="25"/>
        <v>15860.944441780161</v>
      </c>
      <c r="DI39" s="111">
        <f t="shared" si="25"/>
        <v>15860.944441780161</v>
      </c>
      <c r="DJ39" s="111">
        <f t="shared" si="25"/>
        <v>15860.944441780161</v>
      </c>
      <c r="DK39" s="111">
        <f t="shared" si="25"/>
        <v>15860.944441780161</v>
      </c>
      <c r="DL39" s="111">
        <f t="shared" si="25"/>
        <v>15860.944441780161</v>
      </c>
      <c r="DM39" s="111">
        <f t="shared" si="25"/>
        <v>15860.944441780161</v>
      </c>
      <c r="DN39" s="111">
        <f t="shared" si="25"/>
        <v>15860.944441780161</v>
      </c>
      <c r="DO39" s="111">
        <f t="shared" si="25"/>
        <v>15860.944441780161</v>
      </c>
      <c r="DP39" s="111">
        <f t="shared" si="25"/>
        <v>15860.944441780161</v>
      </c>
      <c r="DQ39" s="111">
        <f t="shared" si="25"/>
        <v>15860.944441780161</v>
      </c>
      <c r="DR39" s="111">
        <f t="shared" si="25"/>
        <v>15860.944441780161</v>
      </c>
      <c r="DS39" s="111">
        <f t="shared" si="25"/>
        <v>16336.772775033571</v>
      </c>
      <c r="DT39" s="111">
        <f t="shared" si="25"/>
        <v>16336.772775033571</v>
      </c>
      <c r="DU39" s="111">
        <f t="shared" si="25"/>
        <v>16336.772775033571</v>
      </c>
      <c r="DV39" s="111">
        <f t="shared" si="25"/>
        <v>16336.772775033571</v>
      </c>
      <c r="DW39" s="111">
        <f t="shared" si="25"/>
        <v>16336.772775033571</v>
      </c>
      <c r="DX39" s="111">
        <f t="shared" si="25"/>
        <v>16336.772775033571</v>
      </c>
      <c r="DY39" s="111">
        <f t="shared" si="25"/>
        <v>16336.772775033571</v>
      </c>
      <c r="DZ39" s="111">
        <f t="shared" si="25"/>
        <v>16336.772775033571</v>
      </c>
      <c r="EA39" s="111">
        <f t="shared" si="25"/>
        <v>16336.772775033571</v>
      </c>
      <c r="EB39" s="111">
        <f t="shared" si="25"/>
        <v>16336.772775033571</v>
      </c>
      <c r="EC39" s="111">
        <f t="shared" si="25"/>
        <v>16336.772775033571</v>
      </c>
      <c r="ED39" s="111">
        <f t="shared" si="25"/>
        <v>16336.772775033571</v>
      </c>
      <c r="EE39" s="111">
        <f t="shared" si="25"/>
        <v>16826.875958284571</v>
      </c>
      <c r="EF39" s="111">
        <f t="shared" si="25"/>
        <v>16826.875958284571</v>
      </c>
      <c r="EG39" s="111">
        <f t="shared" si="25"/>
        <v>16826.875958284571</v>
      </c>
      <c r="EH39" s="111">
        <f t="shared" si="25"/>
        <v>16826.875958284571</v>
      </c>
      <c r="EI39" s="111">
        <f t="shared" si="25"/>
        <v>16826.875958284571</v>
      </c>
      <c r="EJ39" s="111">
        <f t="shared" si="25"/>
        <v>16826.875958284571</v>
      </c>
      <c r="EK39" s="111">
        <f t="shared" si="25"/>
        <v>16826.875958284571</v>
      </c>
      <c r="EL39" s="111">
        <f t="shared" si="25"/>
        <v>16826.875958284571</v>
      </c>
      <c r="EM39" s="111">
        <f t="shared" si="25"/>
        <v>16826.875958284571</v>
      </c>
      <c r="EN39" s="111">
        <f t="shared" si="25"/>
        <v>16826.875958284571</v>
      </c>
      <c r="EO39" s="111">
        <f t="shared" si="25"/>
        <v>16826.875958284571</v>
      </c>
      <c r="EP39" s="111">
        <f t="shared" si="25"/>
        <v>16826.875958284571</v>
      </c>
      <c r="EQ39" s="112"/>
    </row>
    <row r="41" spans="1:147" s="44" customFormat="1" ht="15" x14ac:dyDescent="0.2">
      <c r="A41" s="44" t="s">
        <v>118</v>
      </c>
      <c r="B41" s="39"/>
      <c r="Z41" s="75"/>
      <c r="AA41" s="94">
        <f>AA21-AA39</f>
        <v>11684.208512500005</v>
      </c>
      <c r="AB41" s="94">
        <f t="shared" ref="AB41:CM41" si="26">AB21-AB39</f>
        <v>11684.208512500005</v>
      </c>
      <c r="AC41" s="94">
        <f t="shared" si="26"/>
        <v>11684.208512500005</v>
      </c>
      <c r="AD41" s="94">
        <f t="shared" si="26"/>
        <v>11684.208512500005</v>
      </c>
      <c r="AE41" s="94">
        <f t="shared" si="26"/>
        <v>11684.208512500005</v>
      </c>
      <c r="AF41" s="94">
        <f t="shared" si="26"/>
        <v>11684.208512500005</v>
      </c>
      <c r="AG41" s="94">
        <f t="shared" si="26"/>
        <v>11684.208512500005</v>
      </c>
      <c r="AH41" s="94">
        <f t="shared" si="26"/>
        <v>11684.208512500005</v>
      </c>
      <c r="AI41" s="94">
        <f t="shared" si="26"/>
        <v>11684.208512500005</v>
      </c>
      <c r="AJ41" s="94">
        <f t="shared" si="26"/>
        <v>11684.208512500005</v>
      </c>
      <c r="AK41" s="94">
        <f t="shared" si="26"/>
        <v>11684.208512500005</v>
      </c>
      <c r="AL41" s="94">
        <f t="shared" si="26"/>
        <v>11684.208512500005</v>
      </c>
      <c r="AM41" s="94">
        <f t="shared" si="26"/>
        <v>12034.734767875003</v>
      </c>
      <c r="AN41" s="94">
        <f t="shared" si="26"/>
        <v>12034.734767875003</v>
      </c>
      <c r="AO41" s="94">
        <f t="shared" si="26"/>
        <v>12034.734767875003</v>
      </c>
      <c r="AP41" s="94">
        <f t="shared" si="26"/>
        <v>12034.734767875003</v>
      </c>
      <c r="AQ41" s="94">
        <f t="shared" si="26"/>
        <v>12034.734767875003</v>
      </c>
      <c r="AR41" s="94">
        <f t="shared" si="26"/>
        <v>12034.734767875003</v>
      </c>
      <c r="AS41" s="94">
        <f t="shared" si="26"/>
        <v>12034.734767875003</v>
      </c>
      <c r="AT41" s="94">
        <f t="shared" si="26"/>
        <v>12034.734767875003</v>
      </c>
      <c r="AU41" s="94">
        <f t="shared" si="26"/>
        <v>12034.734767875003</v>
      </c>
      <c r="AV41" s="94">
        <f t="shared" si="26"/>
        <v>12034.734767875003</v>
      </c>
      <c r="AW41" s="94">
        <f t="shared" si="26"/>
        <v>12034.734767875003</v>
      </c>
      <c r="AX41" s="94">
        <f t="shared" si="26"/>
        <v>12034.734767875003</v>
      </c>
      <c r="AY41" s="94">
        <f t="shared" si="26"/>
        <v>12395.776810911253</v>
      </c>
      <c r="AZ41" s="94">
        <f t="shared" si="26"/>
        <v>12395.776810911253</v>
      </c>
      <c r="BA41" s="94">
        <f t="shared" si="26"/>
        <v>12395.776810911253</v>
      </c>
      <c r="BB41" s="94">
        <f t="shared" si="26"/>
        <v>12395.776810911253</v>
      </c>
      <c r="BC41" s="94">
        <f t="shared" si="26"/>
        <v>12395.776810911253</v>
      </c>
      <c r="BD41" s="94">
        <f t="shared" si="26"/>
        <v>12395.776810911253</v>
      </c>
      <c r="BE41" s="94">
        <f t="shared" si="26"/>
        <v>12395.776810911253</v>
      </c>
      <c r="BF41" s="94">
        <f t="shared" si="26"/>
        <v>12395.776810911253</v>
      </c>
      <c r="BG41" s="94">
        <f t="shared" si="26"/>
        <v>12395.776810911253</v>
      </c>
      <c r="BH41" s="94">
        <f t="shared" si="26"/>
        <v>12395.776810911253</v>
      </c>
      <c r="BI41" s="94">
        <f t="shared" si="26"/>
        <v>12395.776810911253</v>
      </c>
      <c r="BJ41" s="94">
        <f t="shared" si="26"/>
        <v>12395.776810911253</v>
      </c>
      <c r="BK41" s="94">
        <f t="shared" si="26"/>
        <v>12767.650115238575</v>
      </c>
      <c r="BL41" s="94">
        <f t="shared" si="26"/>
        <v>12767.650115238575</v>
      </c>
      <c r="BM41" s="94">
        <f t="shared" si="26"/>
        <v>12767.650115238575</v>
      </c>
      <c r="BN41" s="94">
        <f t="shared" si="26"/>
        <v>12767.650115238575</v>
      </c>
      <c r="BO41" s="94">
        <f t="shared" si="26"/>
        <v>12767.650115238575</v>
      </c>
      <c r="BP41" s="94">
        <f t="shared" si="26"/>
        <v>12767.650115238575</v>
      </c>
      <c r="BQ41" s="94">
        <f t="shared" si="26"/>
        <v>12767.650115238575</v>
      </c>
      <c r="BR41" s="94">
        <f t="shared" si="26"/>
        <v>12767.650115238575</v>
      </c>
      <c r="BS41" s="94">
        <f t="shared" si="26"/>
        <v>12767.650115238575</v>
      </c>
      <c r="BT41" s="94">
        <f t="shared" si="26"/>
        <v>12767.650115238575</v>
      </c>
      <c r="BU41" s="94">
        <f t="shared" si="26"/>
        <v>12767.650115238575</v>
      </c>
      <c r="BV41" s="94">
        <f t="shared" si="26"/>
        <v>12767.650115238575</v>
      </c>
      <c r="BW41" s="94">
        <f t="shared" si="26"/>
        <v>13150.679618695742</v>
      </c>
      <c r="BX41" s="94">
        <f t="shared" si="26"/>
        <v>13150.679618695742</v>
      </c>
      <c r="BY41" s="94">
        <f t="shared" si="26"/>
        <v>13150.679618695742</v>
      </c>
      <c r="BZ41" s="94">
        <f t="shared" si="26"/>
        <v>13150.679618695742</v>
      </c>
      <c r="CA41" s="94">
        <f t="shared" si="26"/>
        <v>13150.679618695742</v>
      </c>
      <c r="CB41" s="94">
        <f t="shared" si="26"/>
        <v>13150.679618695742</v>
      </c>
      <c r="CC41" s="94">
        <f t="shared" si="26"/>
        <v>13150.679618695742</v>
      </c>
      <c r="CD41" s="94">
        <f t="shared" si="26"/>
        <v>13150.679618695742</v>
      </c>
      <c r="CE41" s="94">
        <f t="shared" si="26"/>
        <v>13150.679618695742</v>
      </c>
      <c r="CF41" s="94">
        <f t="shared" si="26"/>
        <v>13150.679618695742</v>
      </c>
      <c r="CG41" s="94">
        <f t="shared" si="26"/>
        <v>13150.679618695742</v>
      </c>
      <c r="CH41" s="94">
        <f t="shared" si="26"/>
        <v>13150.679618695742</v>
      </c>
      <c r="CI41" s="94">
        <f t="shared" si="26"/>
        <v>13545.200007256604</v>
      </c>
      <c r="CJ41" s="94">
        <f t="shared" si="26"/>
        <v>13545.200007256604</v>
      </c>
      <c r="CK41" s="94">
        <f t="shared" si="26"/>
        <v>13545.200007256604</v>
      </c>
      <c r="CL41" s="94">
        <f t="shared" si="26"/>
        <v>13545.200007256604</v>
      </c>
      <c r="CM41" s="94">
        <f t="shared" si="26"/>
        <v>13545.200007256604</v>
      </c>
      <c r="CN41" s="94">
        <f t="shared" ref="CN41:EP41" si="27">CN21-CN39</f>
        <v>13545.200007256604</v>
      </c>
      <c r="CO41" s="94">
        <f t="shared" si="27"/>
        <v>13545.200007256604</v>
      </c>
      <c r="CP41" s="94">
        <f t="shared" si="27"/>
        <v>13545.200007256604</v>
      </c>
      <c r="CQ41" s="94">
        <f t="shared" si="27"/>
        <v>13545.200007256604</v>
      </c>
      <c r="CR41" s="94">
        <f t="shared" si="27"/>
        <v>13545.200007256604</v>
      </c>
      <c r="CS41" s="94">
        <f t="shared" si="27"/>
        <v>13545.200007256604</v>
      </c>
      <c r="CT41" s="94">
        <f t="shared" si="27"/>
        <v>13545.200007256604</v>
      </c>
      <c r="CU41" s="94">
        <f t="shared" si="27"/>
        <v>13951.556007474317</v>
      </c>
      <c r="CV41" s="94">
        <f t="shared" si="27"/>
        <v>13951.556007474317</v>
      </c>
      <c r="CW41" s="94">
        <f t="shared" si="27"/>
        <v>13951.556007474317</v>
      </c>
      <c r="CX41" s="94">
        <f t="shared" si="27"/>
        <v>13951.556007474317</v>
      </c>
      <c r="CY41" s="94">
        <f t="shared" si="27"/>
        <v>13951.556007474317</v>
      </c>
      <c r="CZ41" s="94">
        <f t="shared" si="27"/>
        <v>13951.556007474317</v>
      </c>
      <c r="DA41" s="94">
        <f t="shared" si="27"/>
        <v>13951.556007474317</v>
      </c>
      <c r="DB41" s="94">
        <f t="shared" si="27"/>
        <v>13951.556007474317</v>
      </c>
      <c r="DC41" s="94">
        <f t="shared" si="27"/>
        <v>13951.556007474317</v>
      </c>
      <c r="DD41" s="94">
        <f t="shared" si="27"/>
        <v>13951.556007474317</v>
      </c>
      <c r="DE41" s="94">
        <f t="shared" si="27"/>
        <v>13951.556007474317</v>
      </c>
      <c r="DF41" s="94">
        <f t="shared" si="27"/>
        <v>13951.556007474317</v>
      </c>
      <c r="DG41" s="94">
        <f t="shared" si="27"/>
        <v>14370.102687698556</v>
      </c>
      <c r="DH41" s="94">
        <f t="shared" si="27"/>
        <v>14370.102687698556</v>
      </c>
      <c r="DI41" s="94">
        <f t="shared" si="27"/>
        <v>14370.102687698556</v>
      </c>
      <c r="DJ41" s="94">
        <f t="shared" si="27"/>
        <v>14370.102687698556</v>
      </c>
      <c r="DK41" s="94">
        <f t="shared" si="27"/>
        <v>14370.102687698556</v>
      </c>
      <c r="DL41" s="94">
        <f t="shared" si="27"/>
        <v>14370.102687698556</v>
      </c>
      <c r="DM41" s="94">
        <f t="shared" si="27"/>
        <v>14370.102687698556</v>
      </c>
      <c r="DN41" s="94">
        <f t="shared" si="27"/>
        <v>14370.102687698556</v>
      </c>
      <c r="DO41" s="94">
        <f t="shared" si="27"/>
        <v>14370.102687698556</v>
      </c>
      <c r="DP41" s="94">
        <f t="shared" si="27"/>
        <v>14370.102687698556</v>
      </c>
      <c r="DQ41" s="94">
        <f t="shared" si="27"/>
        <v>14370.102687698556</v>
      </c>
      <c r="DR41" s="94">
        <f t="shared" si="27"/>
        <v>14370.102687698556</v>
      </c>
      <c r="DS41" s="94">
        <f t="shared" si="27"/>
        <v>14801.205768329497</v>
      </c>
      <c r="DT41" s="94">
        <f t="shared" si="27"/>
        <v>14801.205768329497</v>
      </c>
      <c r="DU41" s="94">
        <f t="shared" si="27"/>
        <v>14801.205768329497</v>
      </c>
      <c r="DV41" s="94">
        <f t="shared" si="27"/>
        <v>14801.205768329497</v>
      </c>
      <c r="DW41" s="94">
        <f t="shared" si="27"/>
        <v>14801.205768329497</v>
      </c>
      <c r="DX41" s="94">
        <f t="shared" si="27"/>
        <v>14801.205768329497</v>
      </c>
      <c r="DY41" s="94">
        <f t="shared" si="27"/>
        <v>14801.205768329497</v>
      </c>
      <c r="DZ41" s="94">
        <f t="shared" si="27"/>
        <v>14801.205768329497</v>
      </c>
      <c r="EA41" s="94">
        <f t="shared" si="27"/>
        <v>14801.205768329497</v>
      </c>
      <c r="EB41" s="94">
        <f t="shared" si="27"/>
        <v>14801.205768329497</v>
      </c>
      <c r="EC41" s="94">
        <f t="shared" si="27"/>
        <v>14801.205768329497</v>
      </c>
      <c r="ED41" s="94">
        <f t="shared" si="27"/>
        <v>14801.205768329497</v>
      </c>
      <c r="EE41" s="94">
        <f t="shared" si="27"/>
        <v>15245.241941379383</v>
      </c>
      <c r="EF41" s="94">
        <f t="shared" si="27"/>
        <v>15245.241941379383</v>
      </c>
      <c r="EG41" s="94">
        <f t="shared" si="27"/>
        <v>15245.241941379383</v>
      </c>
      <c r="EH41" s="94">
        <f t="shared" si="27"/>
        <v>15245.241941379383</v>
      </c>
      <c r="EI41" s="94">
        <f t="shared" si="27"/>
        <v>15245.241941379383</v>
      </c>
      <c r="EJ41" s="94">
        <f t="shared" si="27"/>
        <v>15245.241941379383</v>
      </c>
      <c r="EK41" s="94">
        <f t="shared" si="27"/>
        <v>15245.241941379383</v>
      </c>
      <c r="EL41" s="94">
        <f t="shared" si="27"/>
        <v>15245.241941379383</v>
      </c>
      <c r="EM41" s="94">
        <f t="shared" si="27"/>
        <v>15245.241941379383</v>
      </c>
      <c r="EN41" s="94">
        <f t="shared" si="27"/>
        <v>15245.241941379383</v>
      </c>
      <c r="EO41" s="94">
        <f t="shared" si="27"/>
        <v>15245.241941379383</v>
      </c>
      <c r="EP41" s="94">
        <f t="shared" si="27"/>
        <v>15245.241941379383</v>
      </c>
      <c r="EQ41" s="60"/>
    </row>
    <row r="43" spans="1:147" s="12" customFormat="1" ht="17" thickBot="1" x14ac:dyDescent="0.25">
      <c r="A43" s="40" t="s">
        <v>18</v>
      </c>
      <c r="Z43" s="82"/>
      <c r="EQ43" s="80"/>
    </row>
    <row r="44" spans="1:147" x14ac:dyDescent="0.2">
      <c r="B44" s="9" t="str">
        <f>[1]Summary_Input!K4</f>
        <v xml:space="preserve">First Lien Position </v>
      </c>
      <c r="AA44" s="81">
        <f>-'Debt-Taxes'!$E11</f>
        <v>-4533.9333333333334</v>
      </c>
      <c r="AB44" s="81">
        <f>-'Debt-Taxes'!$E11</f>
        <v>-4533.9333333333334</v>
      </c>
      <c r="AC44" s="81">
        <f>-'Debt-Taxes'!$E11</f>
        <v>-4533.9333333333334</v>
      </c>
      <c r="AD44" s="81">
        <f>-'Debt-Taxes'!$E11</f>
        <v>-4533.9333333333334</v>
      </c>
      <c r="AE44" s="81">
        <f>-'Debt-Taxes'!$E11</f>
        <v>-4533.9333333333334</v>
      </c>
      <c r="AF44" s="81">
        <f>-'Debt-Taxes'!$E11</f>
        <v>-4533.9333333333334</v>
      </c>
      <c r="AG44" s="81">
        <f>-'Debt-Taxes'!$E11</f>
        <v>-4533.9333333333334</v>
      </c>
      <c r="AH44" s="81">
        <f>-'Debt-Taxes'!$E11</f>
        <v>-4533.9333333333334</v>
      </c>
      <c r="AI44" s="81">
        <f>-'Debt-Taxes'!$E11</f>
        <v>-4533.9333333333334</v>
      </c>
      <c r="AJ44" s="81">
        <f>-'Debt-Taxes'!$E20</f>
        <v>-4533.9333333333334</v>
      </c>
      <c r="AK44" s="81">
        <f>-'Debt-Taxes'!$E20</f>
        <v>-4533.9333333333334</v>
      </c>
      <c r="AL44" s="81">
        <f>-'Debt-Taxes'!$E20</f>
        <v>-4533.9333333333334</v>
      </c>
      <c r="AM44" s="81">
        <f>-'Debt-Taxes'!$E20</f>
        <v>-4533.9333333333334</v>
      </c>
      <c r="AN44" s="81">
        <f>-'Debt-Taxes'!$E20</f>
        <v>-4533.9333333333334</v>
      </c>
      <c r="AO44" s="81">
        <f>-'Debt-Taxes'!$E20</f>
        <v>-4533.9333333333334</v>
      </c>
      <c r="AP44" s="81">
        <f>-'Debt-Taxes'!$E20</f>
        <v>-4533.9333333333334</v>
      </c>
      <c r="AQ44" s="81">
        <f>-'Debt-Taxes'!$E20</f>
        <v>-4533.9333333333334</v>
      </c>
      <c r="AR44" s="81">
        <f>-'Debt-Taxes'!$E20</f>
        <v>-4533.9333333333334</v>
      </c>
      <c r="AS44" s="81">
        <f>-'Debt-Taxes'!$E20</f>
        <v>-4533.9333333333334</v>
      </c>
      <c r="AT44" s="81">
        <f>-'Debt-Taxes'!$E20</f>
        <v>-4533.9333333333334</v>
      </c>
      <c r="AU44" s="81">
        <f>-'Debt-Taxes'!$E20</f>
        <v>-4533.9333333333334</v>
      </c>
      <c r="AV44" s="81">
        <f>-'Debt-Taxes'!$E20</f>
        <v>-4533.9333333333334</v>
      </c>
      <c r="AW44" s="81">
        <f>-'Debt-Taxes'!$E20</f>
        <v>-4533.9333333333334</v>
      </c>
      <c r="AX44" s="81">
        <f>-'Debt-Taxes'!$E20</f>
        <v>-4533.9333333333334</v>
      </c>
      <c r="AY44" s="81">
        <f>-'Debt-Taxes'!$E20</f>
        <v>-4533.9333333333334</v>
      </c>
      <c r="AZ44" s="81">
        <f>-'Debt-Taxes'!$E20</f>
        <v>-4533.9333333333334</v>
      </c>
      <c r="BA44" s="81">
        <f>-'Debt-Taxes'!$E20</f>
        <v>-4533.9333333333334</v>
      </c>
      <c r="BB44" s="81">
        <f>-'Debt-Taxes'!$E20</f>
        <v>-4533.9333333333334</v>
      </c>
      <c r="BC44" s="81">
        <f>-'Debt-Taxes'!$E20</f>
        <v>-4533.9333333333334</v>
      </c>
      <c r="BD44" s="81">
        <f>-'Debt-Taxes'!$E20</f>
        <v>-4533.9333333333334</v>
      </c>
      <c r="BE44" s="81">
        <f>-'Debt-Taxes'!$E20</f>
        <v>-4533.9333333333334</v>
      </c>
      <c r="BF44" s="81">
        <f>-'Debt-Taxes'!$E20</f>
        <v>-4533.9333333333334</v>
      </c>
      <c r="BG44" s="81">
        <f>-'Debt-Taxes'!$E20</f>
        <v>-4533.9333333333334</v>
      </c>
      <c r="BH44" s="81">
        <f>-'Debt-Taxes'!$E20</f>
        <v>-4533.9333333333334</v>
      </c>
      <c r="BI44" s="81">
        <f>-'Debt-Taxes'!$E20</f>
        <v>-4533.9333333333334</v>
      </c>
      <c r="BJ44" s="81">
        <f>-'Debt-Taxes'!$E20</f>
        <v>-4533.9333333333334</v>
      </c>
      <c r="BK44" s="81">
        <f>-'Debt-Taxes'!$E20</f>
        <v>-4533.9333333333334</v>
      </c>
      <c r="BL44" s="81">
        <f>-'Debt-Taxes'!$E20</f>
        <v>-4533.9333333333334</v>
      </c>
      <c r="BM44" s="81">
        <f>-'Debt-Taxes'!$E20</f>
        <v>-4533.9333333333334</v>
      </c>
      <c r="BN44" s="81">
        <f>-'Debt-Taxes'!$E20</f>
        <v>-4533.9333333333334</v>
      </c>
      <c r="BO44" s="81">
        <f>-'Debt-Taxes'!$E20</f>
        <v>-4533.9333333333334</v>
      </c>
      <c r="BP44" s="81">
        <f>-'Debt-Taxes'!$E20</f>
        <v>-4533.9333333333334</v>
      </c>
      <c r="BQ44" s="81">
        <f>-'Debt-Taxes'!$E20</f>
        <v>-4533.9333333333334</v>
      </c>
      <c r="BR44" s="81">
        <f>-'Debt-Taxes'!$E20</f>
        <v>-4533.9333333333334</v>
      </c>
      <c r="BS44" s="81">
        <f>-'Debt-Taxes'!$E20</f>
        <v>-4533.9333333333334</v>
      </c>
      <c r="BT44" s="81">
        <f>-'Debt-Taxes'!$E20</f>
        <v>-4533.9333333333334</v>
      </c>
      <c r="BU44" s="81">
        <f>-'Debt-Taxes'!$E20</f>
        <v>-4533.9333333333334</v>
      </c>
      <c r="BV44" s="81">
        <f>-'Debt-Taxes'!$E20</f>
        <v>-4533.9333333333334</v>
      </c>
      <c r="BW44" s="81">
        <f>-'Debt-Taxes'!$E20</f>
        <v>-4533.9333333333334</v>
      </c>
      <c r="BX44" s="81">
        <f>-'Debt-Taxes'!$E20</f>
        <v>-4533.9333333333334</v>
      </c>
      <c r="BY44" s="81">
        <f>-'Debt-Taxes'!$E20</f>
        <v>-4533.9333333333334</v>
      </c>
      <c r="BZ44" s="81">
        <f>-'Debt-Taxes'!$E20</f>
        <v>-4533.9333333333334</v>
      </c>
      <c r="CA44" s="81">
        <f>-'Debt-Taxes'!$E20</f>
        <v>-4533.9333333333334</v>
      </c>
      <c r="CB44" s="81">
        <f>-'Debt-Taxes'!$E20</f>
        <v>-4533.9333333333334</v>
      </c>
      <c r="CC44" s="81">
        <f>-'Debt-Taxes'!$E20</f>
        <v>-4533.9333333333334</v>
      </c>
      <c r="CD44" s="81">
        <f>-'Debt-Taxes'!$E20</f>
        <v>-4533.9333333333334</v>
      </c>
      <c r="CE44" s="81">
        <f>-'Debt-Taxes'!$E20</f>
        <v>-4533.9333333333334</v>
      </c>
      <c r="CF44" s="81">
        <f>-'Debt-Taxes'!$E20</f>
        <v>-4533.9333333333334</v>
      </c>
      <c r="CG44" s="81">
        <f>-'Debt-Taxes'!$E20</f>
        <v>-4533.9333333333334</v>
      </c>
      <c r="CH44" s="81">
        <f>-'Debt-Taxes'!$E20</f>
        <v>-4533.9333333333334</v>
      </c>
      <c r="CI44" s="81">
        <f>-'Debt-Taxes'!$E20</f>
        <v>-4533.9333333333334</v>
      </c>
      <c r="CJ44" s="81">
        <f>-'Debt-Taxes'!$E20</f>
        <v>-4533.9333333333334</v>
      </c>
      <c r="CK44" s="81">
        <f>-'Debt-Taxes'!$E20</f>
        <v>-4533.9333333333334</v>
      </c>
      <c r="CL44" s="81">
        <f>-'Debt-Taxes'!$E20</f>
        <v>-4533.9333333333334</v>
      </c>
      <c r="CM44" s="81">
        <f>-'Debt-Taxes'!$E20</f>
        <v>-4533.9333333333334</v>
      </c>
      <c r="CN44" s="81">
        <f>-'Debt-Taxes'!$E20</f>
        <v>-4533.9333333333334</v>
      </c>
      <c r="CO44" s="81">
        <f>-'Debt-Taxes'!$E20</f>
        <v>-4533.9333333333334</v>
      </c>
      <c r="CP44" s="81">
        <f>-'Debt-Taxes'!$E20</f>
        <v>-4533.9333333333334</v>
      </c>
      <c r="CQ44" s="81">
        <f>-'Debt-Taxes'!$E20</f>
        <v>-4533.9333333333334</v>
      </c>
      <c r="CR44" s="81">
        <f>-'Debt-Taxes'!$E20</f>
        <v>-4533.9333333333334</v>
      </c>
      <c r="CS44" s="81">
        <f>-'Debt-Taxes'!$E20</f>
        <v>-4533.9333333333334</v>
      </c>
      <c r="CT44" s="81">
        <f>-'Debt-Taxes'!$E20</f>
        <v>-4533.9333333333334</v>
      </c>
      <c r="CU44" s="81">
        <f>-'Debt-Taxes'!$E20</f>
        <v>-4533.9333333333334</v>
      </c>
      <c r="CV44" s="81">
        <f>-'Debt-Taxes'!$E20</f>
        <v>-4533.9333333333334</v>
      </c>
      <c r="CW44" s="81">
        <f>-'Debt-Taxes'!$E20</f>
        <v>-4533.9333333333334</v>
      </c>
      <c r="CX44" s="81">
        <f>-'Debt-Taxes'!$E20</f>
        <v>-4533.9333333333334</v>
      </c>
      <c r="CY44" s="81">
        <f>-'Debt-Taxes'!$E20</f>
        <v>-4533.9333333333334</v>
      </c>
      <c r="CZ44" s="81">
        <f>-'Debt-Taxes'!$E20</f>
        <v>-4533.9333333333334</v>
      </c>
      <c r="DA44" s="81">
        <f>-'Debt-Taxes'!$E20</f>
        <v>-4533.9333333333334</v>
      </c>
      <c r="DB44" s="81">
        <f>-'Debt-Taxes'!$E20</f>
        <v>-4533.9333333333334</v>
      </c>
      <c r="DC44" s="81">
        <f>-'Debt-Taxes'!$E20</f>
        <v>-4533.9333333333334</v>
      </c>
      <c r="DD44" s="81">
        <f>-'Debt-Taxes'!$E20</f>
        <v>-4533.9333333333334</v>
      </c>
      <c r="DE44" s="81">
        <f>-'Debt-Taxes'!$E20</f>
        <v>-4533.9333333333334</v>
      </c>
      <c r="DF44" s="81">
        <f>-'Debt-Taxes'!$E20</f>
        <v>-4533.9333333333334</v>
      </c>
      <c r="DG44" s="81">
        <f>-'Debt-Taxes'!$E20</f>
        <v>-4533.9333333333334</v>
      </c>
      <c r="DH44" s="81">
        <f>-'Debt-Taxes'!$E20</f>
        <v>-4533.9333333333334</v>
      </c>
      <c r="DI44" s="81">
        <f>-'Debt-Taxes'!$E20</f>
        <v>-4533.9333333333334</v>
      </c>
      <c r="DJ44" s="81">
        <f>-'Debt-Taxes'!$E20</f>
        <v>-4533.9333333333334</v>
      </c>
      <c r="DK44" s="81">
        <f>-'Debt-Taxes'!$E20</f>
        <v>-4533.9333333333334</v>
      </c>
      <c r="DL44" s="81">
        <f>-'Debt-Taxes'!$E20</f>
        <v>-4533.9333333333334</v>
      </c>
      <c r="DM44" s="81">
        <f>-'Debt-Taxes'!$E20</f>
        <v>-4533.9333333333334</v>
      </c>
      <c r="DN44" s="81">
        <f>-'Debt-Taxes'!$E20</f>
        <v>-4533.9333333333334</v>
      </c>
      <c r="DO44" s="81">
        <f>-'Debt-Taxes'!$E20</f>
        <v>-4533.9333333333334</v>
      </c>
      <c r="DP44" s="81">
        <f>-'Debt-Taxes'!$E20</f>
        <v>-4533.9333333333334</v>
      </c>
      <c r="DQ44" s="81">
        <f>-'Debt-Taxes'!$E20</f>
        <v>-4533.9333333333334</v>
      </c>
      <c r="DR44" s="81">
        <f>-'Debt-Taxes'!$E20</f>
        <v>-4533.9333333333334</v>
      </c>
      <c r="DS44" s="81">
        <f>-'Debt-Taxes'!$E20</f>
        <v>-4533.9333333333334</v>
      </c>
      <c r="DT44" s="81">
        <f>-'Debt-Taxes'!$E20</f>
        <v>-4533.9333333333334</v>
      </c>
      <c r="DU44" s="81">
        <f>-'Debt-Taxes'!$E20</f>
        <v>-4533.9333333333334</v>
      </c>
      <c r="DV44" s="81">
        <f>-'Debt-Taxes'!$E20</f>
        <v>-4533.9333333333334</v>
      </c>
      <c r="DW44" s="81">
        <f>-'Debt-Taxes'!$E20</f>
        <v>-4533.9333333333334</v>
      </c>
      <c r="DX44" s="81">
        <f>-'Debt-Taxes'!$E20</f>
        <v>-4533.9333333333334</v>
      </c>
      <c r="DY44" s="81">
        <f>-'Debt-Taxes'!$E20</f>
        <v>-4533.9333333333334</v>
      </c>
      <c r="DZ44" s="81">
        <f>-'Debt-Taxes'!$E20</f>
        <v>-4533.9333333333334</v>
      </c>
      <c r="EA44" s="81">
        <f>-'Debt-Taxes'!$E20</f>
        <v>-4533.9333333333334</v>
      </c>
      <c r="EB44" s="81">
        <f>-'Debt-Taxes'!$E20</f>
        <v>-4533.9333333333334</v>
      </c>
      <c r="EC44" s="81">
        <f>-'Debt-Taxes'!$E20</f>
        <v>-4533.9333333333334</v>
      </c>
      <c r="ED44" s="81">
        <f>-'Debt-Taxes'!$E20</f>
        <v>-4533.9333333333334</v>
      </c>
      <c r="EE44" s="81">
        <f>-'Debt-Taxes'!$E20</f>
        <v>-4533.9333333333334</v>
      </c>
      <c r="EF44" s="81">
        <f>-'Debt-Taxes'!$E20</f>
        <v>-4533.9333333333334</v>
      </c>
      <c r="EG44" s="81">
        <f>-'Debt-Taxes'!$E20</f>
        <v>-4533.9333333333334</v>
      </c>
      <c r="EH44" s="81">
        <f>-'Debt-Taxes'!$E20</f>
        <v>-4533.9333333333334</v>
      </c>
      <c r="EI44" s="81">
        <f>-'Debt-Taxes'!$E20</f>
        <v>-4533.9333333333334</v>
      </c>
      <c r="EJ44" s="81">
        <f>-'Debt-Taxes'!$E20</f>
        <v>-4533.9333333333334</v>
      </c>
      <c r="EK44" s="81">
        <f>-'Debt-Taxes'!$E20</f>
        <v>-4533.9333333333334</v>
      </c>
      <c r="EL44" s="81">
        <f>-'Debt-Taxes'!$E20</f>
        <v>-4533.9333333333334</v>
      </c>
      <c r="EM44" s="81">
        <f>-'Debt-Taxes'!$E20</f>
        <v>-4533.9333333333334</v>
      </c>
      <c r="EN44" s="81">
        <f>-'Debt-Taxes'!$E20</f>
        <v>-4533.9333333333334</v>
      </c>
      <c r="EO44" s="81">
        <f>-'Debt-Taxes'!$E20</f>
        <v>-4533.9333333333334</v>
      </c>
      <c r="EP44" s="81">
        <f>-'Debt-Taxes'!$E20</f>
        <v>-4533.9333333333334</v>
      </c>
    </row>
    <row r="46" spans="1:147" s="44" customFormat="1" ht="15" x14ac:dyDescent="0.2">
      <c r="B46" s="39"/>
      <c r="C46" s="92" t="s">
        <v>119</v>
      </c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108"/>
      <c r="AA46" s="93">
        <f t="shared" ref="AA46:BF46" si="28">SUBTOTAL(9,AA44:AA45)</f>
        <v>-4533.9333333333334</v>
      </c>
      <c r="AB46" s="93">
        <f t="shared" si="28"/>
        <v>-4533.9333333333334</v>
      </c>
      <c r="AC46" s="93">
        <f t="shared" si="28"/>
        <v>-4533.9333333333334</v>
      </c>
      <c r="AD46" s="93">
        <f t="shared" si="28"/>
        <v>-4533.9333333333334</v>
      </c>
      <c r="AE46" s="93">
        <f t="shared" si="28"/>
        <v>-4533.9333333333334</v>
      </c>
      <c r="AF46" s="93">
        <f t="shared" si="28"/>
        <v>-4533.9333333333334</v>
      </c>
      <c r="AG46" s="93">
        <f t="shared" si="28"/>
        <v>-4533.9333333333334</v>
      </c>
      <c r="AH46" s="93">
        <f t="shared" si="28"/>
        <v>-4533.9333333333334</v>
      </c>
      <c r="AI46" s="93">
        <f t="shared" si="28"/>
        <v>-4533.9333333333334</v>
      </c>
      <c r="AJ46" s="93">
        <f t="shared" si="28"/>
        <v>-4533.9333333333334</v>
      </c>
      <c r="AK46" s="93">
        <f t="shared" si="28"/>
        <v>-4533.9333333333334</v>
      </c>
      <c r="AL46" s="93">
        <f t="shared" si="28"/>
        <v>-4533.9333333333334</v>
      </c>
      <c r="AM46" s="93">
        <f t="shared" si="28"/>
        <v>-4533.9333333333334</v>
      </c>
      <c r="AN46" s="93">
        <f t="shared" si="28"/>
        <v>-4533.9333333333334</v>
      </c>
      <c r="AO46" s="93">
        <f t="shared" si="28"/>
        <v>-4533.9333333333334</v>
      </c>
      <c r="AP46" s="93">
        <f t="shared" si="28"/>
        <v>-4533.9333333333334</v>
      </c>
      <c r="AQ46" s="93">
        <f t="shared" si="28"/>
        <v>-4533.9333333333334</v>
      </c>
      <c r="AR46" s="93">
        <f t="shared" si="28"/>
        <v>-4533.9333333333334</v>
      </c>
      <c r="AS46" s="93">
        <f t="shared" si="28"/>
        <v>-4533.9333333333334</v>
      </c>
      <c r="AT46" s="93">
        <f t="shared" si="28"/>
        <v>-4533.9333333333334</v>
      </c>
      <c r="AU46" s="93">
        <f t="shared" si="28"/>
        <v>-4533.9333333333334</v>
      </c>
      <c r="AV46" s="93">
        <f t="shared" si="28"/>
        <v>-4533.9333333333334</v>
      </c>
      <c r="AW46" s="93">
        <f t="shared" si="28"/>
        <v>-4533.9333333333334</v>
      </c>
      <c r="AX46" s="93">
        <f t="shared" si="28"/>
        <v>-4533.9333333333334</v>
      </c>
      <c r="AY46" s="93">
        <f t="shared" si="28"/>
        <v>-4533.9333333333334</v>
      </c>
      <c r="AZ46" s="93">
        <f t="shared" si="28"/>
        <v>-4533.9333333333334</v>
      </c>
      <c r="BA46" s="93">
        <f t="shared" si="28"/>
        <v>-4533.9333333333334</v>
      </c>
      <c r="BB46" s="93">
        <f t="shared" si="28"/>
        <v>-4533.9333333333334</v>
      </c>
      <c r="BC46" s="93">
        <f t="shared" si="28"/>
        <v>-4533.9333333333334</v>
      </c>
      <c r="BD46" s="93">
        <f t="shared" si="28"/>
        <v>-4533.9333333333334</v>
      </c>
      <c r="BE46" s="93">
        <f t="shared" si="28"/>
        <v>-4533.9333333333334</v>
      </c>
      <c r="BF46" s="93">
        <f t="shared" si="28"/>
        <v>-4533.9333333333334</v>
      </c>
      <c r="BG46" s="93">
        <f t="shared" ref="BG46:CL46" si="29">SUBTOTAL(9,BG44:BG45)</f>
        <v>-4533.9333333333334</v>
      </c>
      <c r="BH46" s="93">
        <f t="shared" si="29"/>
        <v>-4533.9333333333334</v>
      </c>
      <c r="BI46" s="93">
        <f t="shared" si="29"/>
        <v>-4533.9333333333334</v>
      </c>
      <c r="BJ46" s="93">
        <f t="shared" si="29"/>
        <v>-4533.9333333333334</v>
      </c>
      <c r="BK46" s="93">
        <f t="shared" si="29"/>
        <v>-4533.9333333333334</v>
      </c>
      <c r="BL46" s="93">
        <f t="shared" si="29"/>
        <v>-4533.9333333333334</v>
      </c>
      <c r="BM46" s="93">
        <f t="shared" si="29"/>
        <v>-4533.9333333333334</v>
      </c>
      <c r="BN46" s="93">
        <f t="shared" si="29"/>
        <v>-4533.9333333333334</v>
      </c>
      <c r="BO46" s="93">
        <f t="shared" si="29"/>
        <v>-4533.9333333333334</v>
      </c>
      <c r="BP46" s="93">
        <f t="shared" si="29"/>
        <v>-4533.9333333333334</v>
      </c>
      <c r="BQ46" s="93">
        <f t="shared" si="29"/>
        <v>-4533.9333333333334</v>
      </c>
      <c r="BR46" s="93">
        <f t="shared" si="29"/>
        <v>-4533.9333333333334</v>
      </c>
      <c r="BS46" s="93">
        <f t="shared" si="29"/>
        <v>-4533.9333333333334</v>
      </c>
      <c r="BT46" s="93">
        <f t="shared" si="29"/>
        <v>-4533.9333333333334</v>
      </c>
      <c r="BU46" s="93">
        <f t="shared" si="29"/>
        <v>-4533.9333333333334</v>
      </c>
      <c r="BV46" s="93">
        <f t="shared" si="29"/>
        <v>-4533.9333333333334</v>
      </c>
      <c r="BW46" s="93">
        <f t="shared" si="29"/>
        <v>-4533.9333333333334</v>
      </c>
      <c r="BX46" s="93">
        <f t="shared" si="29"/>
        <v>-4533.9333333333334</v>
      </c>
      <c r="BY46" s="93">
        <f t="shared" si="29"/>
        <v>-4533.9333333333334</v>
      </c>
      <c r="BZ46" s="93">
        <f t="shared" si="29"/>
        <v>-4533.9333333333334</v>
      </c>
      <c r="CA46" s="93">
        <f t="shared" si="29"/>
        <v>-4533.9333333333334</v>
      </c>
      <c r="CB46" s="93">
        <f t="shared" si="29"/>
        <v>-4533.9333333333334</v>
      </c>
      <c r="CC46" s="93">
        <f t="shared" si="29"/>
        <v>-4533.9333333333334</v>
      </c>
      <c r="CD46" s="93">
        <f t="shared" si="29"/>
        <v>-4533.9333333333334</v>
      </c>
      <c r="CE46" s="93">
        <f t="shared" si="29"/>
        <v>-4533.9333333333334</v>
      </c>
      <c r="CF46" s="93">
        <f t="shared" si="29"/>
        <v>-4533.9333333333334</v>
      </c>
      <c r="CG46" s="93">
        <f t="shared" si="29"/>
        <v>-4533.9333333333334</v>
      </c>
      <c r="CH46" s="93">
        <f t="shared" si="29"/>
        <v>-4533.9333333333334</v>
      </c>
      <c r="CI46" s="93">
        <f t="shared" si="29"/>
        <v>-4533.9333333333334</v>
      </c>
      <c r="CJ46" s="93">
        <f t="shared" si="29"/>
        <v>-4533.9333333333334</v>
      </c>
      <c r="CK46" s="93">
        <f t="shared" si="29"/>
        <v>-4533.9333333333334</v>
      </c>
      <c r="CL46" s="93">
        <f t="shared" si="29"/>
        <v>-4533.9333333333334</v>
      </c>
      <c r="CM46" s="93">
        <f t="shared" ref="CM46:DR46" si="30">SUBTOTAL(9,CM44:CM45)</f>
        <v>-4533.9333333333334</v>
      </c>
      <c r="CN46" s="93">
        <f t="shared" si="30"/>
        <v>-4533.9333333333334</v>
      </c>
      <c r="CO46" s="93">
        <f t="shared" si="30"/>
        <v>-4533.9333333333334</v>
      </c>
      <c r="CP46" s="93">
        <f t="shared" si="30"/>
        <v>-4533.9333333333334</v>
      </c>
      <c r="CQ46" s="93">
        <f t="shared" si="30"/>
        <v>-4533.9333333333334</v>
      </c>
      <c r="CR46" s="93">
        <f t="shared" si="30"/>
        <v>-4533.9333333333334</v>
      </c>
      <c r="CS46" s="93">
        <f t="shared" si="30"/>
        <v>-4533.9333333333334</v>
      </c>
      <c r="CT46" s="93">
        <f t="shared" si="30"/>
        <v>-4533.9333333333334</v>
      </c>
      <c r="CU46" s="93">
        <f t="shared" si="30"/>
        <v>-4533.9333333333334</v>
      </c>
      <c r="CV46" s="93">
        <f t="shared" si="30"/>
        <v>-4533.9333333333334</v>
      </c>
      <c r="CW46" s="93">
        <f t="shared" si="30"/>
        <v>-4533.9333333333334</v>
      </c>
      <c r="CX46" s="93">
        <f t="shared" si="30"/>
        <v>-4533.9333333333334</v>
      </c>
      <c r="CY46" s="93">
        <f t="shared" si="30"/>
        <v>-4533.9333333333334</v>
      </c>
      <c r="CZ46" s="93">
        <f t="shared" si="30"/>
        <v>-4533.9333333333334</v>
      </c>
      <c r="DA46" s="93">
        <f t="shared" si="30"/>
        <v>-4533.9333333333334</v>
      </c>
      <c r="DB46" s="93">
        <f t="shared" si="30"/>
        <v>-4533.9333333333334</v>
      </c>
      <c r="DC46" s="93">
        <f t="shared" si="30"/>
        <v>-4533.9333333333334</v>
      </c>
      <c r="DD46" s="93">
        <f t="shared" si="30"/>
        <v>-4533.9333333333334</v>
      </c>
      <c r="DE46" s="93">
        <f t="shared" si="30"/>
        <v>-4533.9333333333334</v>
      </c>
      <c r="DF46" s="93">
        <f t="shared" si="30"/>
        <v>-4533.9333333333334</v>
      </c>
      <c r="DG46" s="93">
        <f t="shared" si="30"/>
        <v>-4533.9333333333334</v>
      </c>
      <c r="DH46" s="93">
        <f t="shared" si="30"/>
        <v>-4533.9333333333334</v>
      </c>
      <c r="DI46" s="93">
        <f t="shared" si="30"/>
        <v>-4533.9333333333334</v>
      </c>
      <c r="DJ46" s="93">
        <f t="shared" si="30"/>
        <v>-4533.9333333333334</v>
      </c>
      <c r="DK46" s="93">
        <f t="shared" si="30"/>
        <v>-4533.9333333333334</v>
      </c>
      <c r="DL46" s="93">
        <f t="shared" si="30"/>
        <v>-4533.9333333333334</v>
      </c>
      <c r="DM46" s="93">
        <f t="shared" si="30"/>
        <v>-4533.9333333333334</v>
      </c>
      <c r="DN46" s="93">
        <f t="shared" si="30"/>
        <v>-4533.9333333333334</v>
      </c>
      <c r="DO46" s="93">
        <f t="shared" si="30"/>
        <v>-4533.9333333333334</v>
      </c>
      <c r="DP46" s="93">
        <f t="shared" si="30"/>
        <v>-4533.9333333333334</v>
      </c>
      <c r="DQ46" s="93">
        <f t="shared" si="30"/>
        <v>-4533.9333333333334</v>
      </c>
      <c r="DR46" s="93">
        <f t="shared" si="30"/>
        <v>-4533.9333333333334</v>
      </c>
      <c r="DS46" s="93">
        <f t="shared" ref="DS46:EP46" si="31">SUBTOTAL(9,DS44:DS45)</f>
        <v>-4533.9333333333334</v>
      </c>
      <c r="DT46" s="93">
        <f t="shared" si="31"/>
        <v>-4533.9333333333334</v>
      </c>
      <c r="DU46" s="93">
        <f t="shared" si="31"/>
        <v>-4533.9333333333334</v>
      </c>
      <c r="DV46" s="93">
        <f t="shared" si="31"/>
        <v>-4533.9333333333334</v>
      </c>
      <c r="DW46" s="93">
        <f t="shared" si="31"/>
        <v>-4533.9333333333334</v>
      </c>
      <c r="DX46" s="93">
        <f t="shared" si="31"/>
        <v>-4533.9333333333334</v>
      </c>
      <c r="DY46" s="93">
        <f t="shared" si="31"/>
        <v>-4533.9333333333334</v>
      </c>
      <c r="DZ46" s="93">
        <f t="shared" si="31"/>
        <v>-4533.9333333333334</v>
      </c>
      <c r="EA46" s="93">
        <f t="shared" si="31"/>
        <v>-4533.9333333333334</v>
      </c>
      <c r="EB46" s="93">
        <f t="shared" si="31"/>
        <v>-4533.9333333333334</v>
      </c>
      <c r="EC46" s="93">
        <f t="shared" si="31"/>
        <v>-4533.9333333333334</v>
      </c>
      <c r="ED46" s="93">
        <f t="shared" si="31"/>
        <v>-4533.9333333333334</v>
      </c>
      <c r="EE46" s="93">
        <f t="shared" si="31"/>
        <v>-4533.9333333333334</v>
      </c>
      <c r="EF46" s="93">
        <f t="shared" si="31"/>
        <v>-4533.9333333333334</v>
      </c>
      <c r="EG46" s="93">
        <f t="shared" si="31"/>
        <v>-4533.9333333333334</v>
      </c>
      <c r="EH46" s="93">
        <f t="shared" si="31"/>
        <v>-4533.9333333333334</v>
      </c>
      <c r="EI46" s="93">
        <f t="shared" si="31"/>
        <v>-4533.9333333333334</v>
      </c>
      <c r="EJ46" s="93">
        <f t="shared" si="31"/>
        <v>-4533.9333333333334</v>
      </c>
      <c r="EK46" s="93">
        <f t="shared" si="31"/>
        <v>-4533.9333333333334</v>
      </c>
      <c r="EL46" s="93">
        <f t="shared" si="31"/>
        <v>-4533.9333333333334</v>
      </c>
      <c r="EM46" s="93">
        <f t="shared" si="31"/>
        <v>-4533.9333333333334</v>
      </c>
      <c r="EN46" s="93">
        <f t="shared" si="31"/>
        <v>-4533.9333333333334</v>
      </c>
      <c r="EO46" s="93">
        <f t="shared" si="31"/>
        <v>-4533.9333333333334</v>
      </c>
      <c r="EP46" s="93">
        <f t="shared" si="31"/>
        <v>-4533.9333333333334</v>
      </c>
      <c r="EQ46" s="60"/>
    </row>
    <row r="48" spans="1:147" s="44" customFormat="1" ht="15" x14ac:dyDescent="0.2">
      <c r="A48" s="44" t="s">
        <v>143</v>
      </c>
      <c r="B48" s="39"/>
      <c r="Z48" s="75"/>
      <c r="AA48" s="94">
        <f>AA41+AA46</f>
        <v>7150.2751791666715</v>
      </c>
      <c r="AB48" s="94">
        <f t="shared" ref="AB48:CM48" si="32">AB41+AB46</f>
        <v>7150.2751791666715</v>
      </c>
      <c r="AC48" s="94">
        <f t="shared" si="32"/>
        <v>7150.2751791666715</v>
      </c>
      <c r="AD48" s="94">
        <f t="shared" si="32"/>
        <v>7150.2751791666715</v>
      </c>
      <c r="AE48" s="94">
        <f t="shared" si="32"/>
        <v>7150.2751791666715</v>
      </c>
      <c r="AF48" s="94">
        <f t="shared" si="32"/>
        <v>7150.2751791666715</v>
      </c>
      <c r="AG48" s="94">
        <f t="shared" si="32"/>
        <v>7150.2751791666715</v>
      </c>
      <c r="AH48" s="94">
        <f t="shared" si="32"/>
        <v>7150.2751791666715</v>
      </c>
      <c r="AI48" s="94">
        <f t="shared" si="32"/>
        <v>7150.2751791666715</v>
      </c>
      <c r="AJ48" s="94">
        <f t="shared" si="32"/>
        <v>7150.2751791666715</v>
      </c>
      <c r="AK48" s="94">
        <f t="shared" si="32"/>
        <v>7150.2751791666715</v>
      </c>
      <c r="AL48" s="94">
        <f t="shared" si="32"/>
        <v>7150.2751791666715</v>
      </c>
      <c r="AM48" s="94">
        <f t="shared" si="32"/>
        <v>7500.8014345416696</v>
      </c>
      <c r="AN48" s="94">
        <f t="shared" si="32"/>
        <v>7500.8014345416696</v>
      </c>
      <c r="AO48" s="94">
        <f t="shared" si="32"/>
        <v>7500.8014345416696</v>
      </c>
      <c r="AP48" s="94">
        <f t="shared" si="32"/>
        <v>7500.8014345416696</v>
      </c>
      <c r="AQ48" s="94">
        <f t="shared" si="32"/>
        <v>7500.8014345416696</v>
      </c>
      <c r="AR48" s="94">
        <f t="shared" si="32"/>
        <v>7500.8014345416696</v>
      </c>
      <c r="AS48" s="94">
        <f t="shared" si="32"/>
        <v>7500.8014345416696</v>
      </c>
      <c r="AT48" s="94">
        <f t="shared" si="32"/>
        <v>7500.8014345416696</v>
      </c>
      <c r="AU48" s="94">
        <f t="shared" si="32"/>
        <v>7500.8014345416696</v>
      </c>
      <c r="AV48" s="94">
        <f t="shared" si="32"/>
        <v>7500.8014345416696</v>
      </c>
      <c r="AW48" s="94">
        <f t="shared" si="32"/>
        <v>7500.8014345416696</v>
      </c>
      <c r="AX48" s="94">
        <f t="shared" si="32"/>
        <v>7500.8014345416696</v>
      </c>
      <c r="AY48" s="94">
        <f t="shared" si="32"/>
        <v>7861.8434775779197</v>
      </c>
      <c r="AZ48" s="94">
        <f t="shared" si="32"/>
        <v>7861.8434775779197</v>
      </c>
      <c r="BA48" s="94">
        <f t="shared" si="32"/>
        <v>7861.8434775779197</v>
      </c>
      <c r="BB48" s="94">
        <f t="shared" si="32"/>
        <v>7861.8434775779197</v>
      </c>
      <c r="BC48" s="94">
        <f t="shared" si="32"/>
        <v>7861.8434775779197</v>
      </c>
      <c r="BD48" s="94">
        <f t="shared" si="32"/>
        <v>7861.8434775779197</v>
      </c>
      <c r="BE48" s="94">
        <f t="shared" si="32"/>
        <v>7861.8434775779197</v>
      </c>
      <c r="BF48" s="94">
        <f t="shared" si="32"/>
        <v>7861.8434775779197</v>
      </c>
      <c r="BG48" s="94">
        <f t="shared" si="32"/>
        <v>7861.8434775779197</v>
      </c>
      <c r="BH48" s="94">
        <f t="shared" si="32"/>
        <v>7861.8434775779197</v>
      </c>
      <c r="BI48" s="94">
        <f t="shared" si="32"/>
        <v>7861.8434775779197</v>
      </c>
      <c r="BJ48" s="94">
        <f t="shared" si="32"/>
        <v>7861.8434775779197</v>
      </c>
      <c r="BK48" s="94">
        <f t="shared" si="32"/>
        <v>8233.7167819052411</v>
      </c>
      <c r="BL48" s="94">
        <f t="shared" si="32"/>
        <v>8233.7167819052411</v>
      </c>
      <c r="BM48" s="94">
        <f t="shared" si="32"/>
        <v>8233.7167819052411</v>
      </c>
      <c r="BN48" s="94">
        <f t="shared" si="32"/>
        <v>8233.7167819052411</v>
      </c>
      <c r="BO48" s="94">
        <f t="shared" si="32"/>
        <v>8233.7167819052411</v>
      </c>
      <c r="BP48" s="94">
        <f t="shared" si="32"/>
        <v>8233.7167819052411</v>
      </c>
      <c r="BQ48" s="94">
        <f t="shared" si="32"/>
        <v>8233.7167819052411</v>
      </c>
      <c r="BR48" s="94">
        <f t="shared" si="32"/>
        <v>8233.7167819052411</v>
      </c>
      <c r="BS48" s="94">
        <f t="shared" si="32"/>
        <v>8233.7167819052411</v>
      </c>
      <c r="BT48" s="94">
        <f t="shared" si="32"/>
        <v>8233.7167819052411</v>
      </c>
      <c r="BU48" s="94">
        <f t="shared" si="32"/>
        <v>8233.7167819052411</v>
      </c>
      <c r="BV48" s="94">
        <f t="shared" si="32"/>
        <v>8233.7167819052411</v>
      </c>
      <c r="BW48" s="94">
        <f t="shared" si="32"/>
        <v>8616.7462853624093</v>
      </c>
      <c r="BX48" s="94">
        <f t="shared" si="32"/>
        <v>8616.7462853624093</v>
      </c>
      <c r="BY48" s="94">
        <f t="shared" si="32"/>
        <v>8616.7462853624093</v>
      </c>
      <c r="BZ48" s="94">
        <f t="shared" si="32"/>
        <v>8616.7462853624093</v>
      </c>
      <c r="CA48" s="94">
        <f t="shared" si="32"/>
        <v>8616.7462853624093</v>
      </c>
      <c r="CB48" s="94">
        <f t="shared" si="32"/>
        <v>8616.7462853624093</v>
      </c>
      <c r="CC48" s="94">
        <f t="shared" si="32"/>
        <v>8616.7462853624093</v>
      </c>
      <c r="CD48" s="94">
        <f t="shared" si="32"/>
        <v>8616.7462853624093</v>
      </c>
      <c r="CE48" s="94">
        <f t="shared" si="32"/>
        <v>8616.7462853624093</v>
      </c>
      <c r="CF48" s="94">
        <f t="shared" si="32"/>
        <v>8616.7462853624093</v>
      </c>
      <c r="CG48" s="94">
        <f t="shared" si="32"/>
        <v>8616.7462853624093</v>
      </c>
      <c r="CH48" s="94">
        <f t="shared" si="32"/>
        <v>8616.7462853624093</v>
      </c>
      <c r="CI48" s="94">
        <f t="shared" si="32"/>
        <v>9011.26667392327</v>
      </c>
      <c r="CJ48" s="94">
        <f t="shared" si="32"/>
        <v>9011.26667392327</v>
      </c>
      <c r="CK48" s="94">
        <f t="shared" si="32"/>
        <v>9011.26667392327</v>
      </c>
      <c r="CL48" s="94">
        <f t="shared" si="32"/>
        <v>9011.26667392327</v>
      </c>
      <c r="CM48" s="94">
        <f t="shared" si="32"/>
        <v>9011.26667392327</v>
      </c>
      <c r="CN48" s="94">
        <f t="shared" ref="CN48:EP48" si="33">CN41+CN46</f>
        <v>9011.26667392327</v>
      </c>
      <c r="CO48" s="94">
        <f t="shared" si="33"/>
        <v>9011.26667392327</v>
      </c>
      <c r="CP48" s="94">
        <f t="shared" si="33"/>
        <v>9011.26667392327</v>
      </c>
      <c r="CQ48" s="94">
        <f t="shared" si="33"/>
        <v>9011.26667392327</v>
      </c>
      <c r="CR48" s="94">
        <f t="shared" si="33"/>
        <v>9011.26667392327</v>
      </c>
      <c r="CS48" s="94">
        <f t="shared" si="33"/>
        <v>9011.26667392327</v>
      </c>
      <c r="CT48" s="94">
        <f t="shared" si="33"/>
        <v>9011.26667392327</v>
      </c>
      <c r="CU48" s="94">
        <f t="shared" si="33"/>
        <v>9417.6226741409846</v>
      </c>
      <c r="CV48" s="94">
        <f t="shared" si="33"/>
        <v>9417.6226741409846</v>
      </c>
      <c r="CW48" s="94">
        <f t="shared" si="33"/>
        <v>9417.6226741409846</v>
      </c>
      <c r="CX48" s="94">
        <f t="shared" si="33"/>
        <v>9417.6226741409846</v>
      </c>
      <c r="CY48" s="94">
        <f t="shared" si="33"/>
        <v>9417.6226741409846</v>
      </c>
      <c r="CZ48" s="94">
        <f t="shared" si="33"/>
        <v>9417.6226741409846</v>
      </c>
      <c r="DA48" s="94">
        <f t="shared" si="33"/>
        <v>9417.6226741409846</v>
      </c>
      <c r="DB48" s="94">
        <f t="shared" si="33"/>
        <v>9417.6226741409846</v>
      </c>
      <c r="DC48" s="94">
        <f t="shared" si="33"/>
        <v>9417.6226741409846</v>
      </c>
      <c r="DD48" s="94">
        <f t="shared" si="33"/>
        <v>9417.6226741409846</v>
      </c>
      <c r="DE48" s="94">
        <f t="shared" si="33"/>
        <v>9417.6226741409846</v>
      </c>
      <c r="DF48" s="94">
        <f t="shared" si="33"/>
        <v>9417.6226741409846</v>
      </c>
      <c r="DG48" s="94">
        <f t="shared" si="33"/>
        <v>9836.1693543652218</v>
      </c>
      <c r="DH48" s="94">
        <f t="shared" si="33"/>
        <v>9836.1693543652218</v>
      </c>
      <c r="DI48" s="94">
        <f t="shared" si="33"/>
        <v>9836.1693543652218</v>
      </c>
      <c r="DJ48" s="94">
        <f t="shared" si="33"/>
        <v>9836.1693543652218</v>
      </c>
      <c r="DK48" s="94">
        <f t="shared" si="33"/>
        <v>9836.1693543652218</v>
      </c>
      <c r="DL48" s="94">
        <f t="shared" si="33"/>
        <v>9836.1693543652218</v>
      </c>
      <c r="DM48" s="94">
        <f t="shared" si="33"/>
        <v>9836.1693543652218</v>
      </c>
      <c r="DN48" s="94">
        <f t="shared" si="33"/>
        <v>9836.1693543652218</v>
      </c>
      <c r="DO48" s="94">
        <f t="shared" si="33"/>
        <v>9836.1693543652218</v>
      </c>
      <c r="DP48" s="94">
        <f t="shared" si="33"/>
        <v>9836.1693543652218</v>
      </c>
      <c r="DQ48" s="94">
        <f t="shared" si="33"/>
        <v>9836.1693543652218</v>
      </c>
      <c r="DR48" s="94">
        <f t="shared" si="33"/>
        <v>9836.1693543652218</v>
      </c>
      <c r="DS48" s="94">
        <f t="shared" si="33"/>
        <v>10267.272434996165</v>
      </c>
      <c r="DT48" s="94">
        <f t="shared" si="33"/>
        <v>10267.272434996165</v>
      </c>
      <c r="DU48" s="94">
        <f t="shared" si="33"/>
        <v>10267.272434996165</v>
      </c>
      <c r="DV48" s="94">
        <f t="shared" si="33"/>
        <v>10267.272434996165</v>
      </c>
      <c r="DW48" s="94">
        <f t="shared" si="33"/>
        <v>10267.272434996165</v>
      </c>
      <c r="DX48" s="94">
        <f t="shared" si="33"/>
        <v>10267.272434996165</v>
      </c>
      <c r="DY48" s="94">
        <f t="shared" si="33"/>
        <v>10267.272434996165</v>
      </c>
      <c r="DZ48" s="94">
        <f t="shared" si="33"/>
        <v>10267.272434996165</v>
      </c>
      <c r="EA48" s="94">
        <f t="shared" si="33"/>
        <v>10267.272434996165</v>
      </c>
      <c r="EB48" s="94">
        <f t="shared" si="33"/>
        <v>10267.272434996165</v>
      </c>
      <c r="EC48" s="94">
        <f t="shared" si="33"/>
        <v>10267.272434996165</v>
      </c>
      <c r="ED48" s="94">
        <f t="shared" si="33"/>
        <v>10267.272434996165</v>
      </c>
      <c r="EE48" s="94">
        <f t="shared" si="33"/>
        <v>10711.308608046049</v>
      </c>
      <c r="EF48" s="94">
        <f t="shared" si="33"/>
        <v>10711.308608046049</v>
      </c>
      <c r="EG48" s="94">
        <f t="shared" si="33"/>
        <v>10711.308608046049</v>
      </c>
      <c r="EH48" s="94">
        <f t="shared" si="33"/>
        <v>10711.308608046049</v>
      </c>
      <c r="EI48" s="94">
        <f t="shared" si="33"/>
        <v>10711.308608046049</v>
      </c>
      <c r="EJ48" s="94">
        <f t="shared" si="33"/>
        <v>10711.308608046049</v>
      </c>
      <c r="EK48" s="94">
        <f t="shared" si="33"/>
        <v>10711.308608046049</v>
      </c>
      <c r="EL48" s="94">
        <f t="shared" si="33"/>
        <v>10711.308608046049</v>
      </c>
      <c r="EM48" s="94">
        <f t="shared" si="33"/>
        <v>10711.308608046049</v>
      </c>
      <c r="EN48" s="94">
        <f t="shared" si="33"/>
        <v>10711.308608046049</v>
      </c>
      <c r="EO48" s="94">
        <f t="shared" si="33"/>
        <v>10711.308608046049</v>
      </c>
      <c r="EP48" s="94">
        <f t="shared" si="33"/>
        <v>10711.308608046049</v>
      </c>
      <c r="EQ48" s="60"/>
    </row>
    <row r="49" spans="2:147" s="44" customFormat="1" ht="15" x14ac:dyDescent="0.2">
      <c r="B49" s="39"/>
      <c r="C49" s="92" t="s">
        <v>144</v>
      </c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108"/>
      <c r="AA49" s="95">
        <f t="shared" ref="AA49:BF49" si="34">SUM(AA48:AA48)</f>
        <v>7150.2751791666715</v>
      </c>
      <c r="AB49" s="95">
        <f t="shared" si="34"/>
        <v>7150.2751791666715</v>
      </c>
      <c r="AC49" s="95">
        <f t="shared" si="34"/>
        <v>7150.2751791666715</v>
      </c>
      <c r="AD49" s="95">
        <f t="shared" si="34"/>
        <v>7150.2751791666715</v>
      </c>
      <c r="AE49" s="95">
        <f t="shared" si="34"/>
        <v>7150.2751791666715</v>
      </c>
      <c r="AF49" s="95">
        <f t="shared" si="34"/>
        <v>7150.2751791666715</v>
      </c>
      <c r="AG49" s="95">
        <f t="shared" si="34"/>
        <v>7150.2751791666715</v>
      </c>
      <c r="AH49" s="95">
        <f t="shared" si="34"/>
        <v>7150.2751791666715</v>
      </c>
      <c r="AI49" s="95">
        <f t="shared" si="34"/>
        <v>7150.2751791666715</v>
      </c>
      <c r="AJ49" s="95">
        <f t="shared" si="34"/>
        <v>7150.2751791666715</v>
      </c>
      <c r="AK49" s="95">
        <f t="shared" si="34"/>
        <v>7150.2751791666715</v>
      </c>
      <c r="AL49" s="95">
        <f t="shared" si="34"/>
        <v>7150.2751791666715</v>
      </c>
      <c r="AM49" s="95">
        <f t="shared" si="34"/>
        <v>7500.8014345416696</v>
      </c>
      <c r="AN49" s="95">
        <f t="shared" si="34"/>
        <v>7500.8014345416696</v>
      </c>
      <c r="AO49" s="95">
        <f t="shared" si="34"/>
        <v>7500.8014345416696</v>
      </c>
      <c r="AP49" s="95">
        <f t="shared" si="34"/>
        <v>7500.8014345416696</v>
      </c>
      <c r="AQ49" s="95">
        <f t="shared" si="34"/>
        <v>7500.8014345416696</v>
      </c>
      <c r="AR49" s="95">
        <f t="shared" si="34"/>
        <v>7500.8014345416696</v>
      </c>
      <c r="AS49" s="95">
        <f t="shared" si="34"/>
        <v>7500.8014345416696</v>
      </c>
      <c r="AT49" s="95">
        <f t="shared" si="34"/>
        <v>7500.8014345416696</v>
      </c>
      <c r="AU49" s="95">
        <f t="shared" si="34"/>
        <v>7500.8014345416696</v>
      </c>
      <c r="AV49" s="95">
        <f t="shared" si="34"/>
        <v>7500.8014345416696</v>
      </c>
      <c r="AW49" s="95">
        <f t="shared" si="34"/>
        <v>7500.8014345416696</v>
      </c>
      <c r="AX49" s="95">
        <f t="shared" si="34"/>
        <v>7500.8014345416696</v>
      </c>
      <c r="AY49" s="95">
        <f t="shared" si="34"/>
        <v>7861.8434775779197</v>
      </c>
      <c r="AZ49" s="95">
        <f t="shared" si="34"/>
        <v>7861.8434775779197</v>
      </c>
      <c r="BA49" s="95">
        <f t="shared" si="34"/>
        <v>7861.8434775779197</v>
      </c>
      <c r="BB49" s="95">
        <f t="shared" si="34"/>
        <v>7861.8434775779197</v>
      </c>
      <c r="BC49" s="95">
        <f t="shared" si="34"/>
        <v>7861.8434775779197</v>
      </c>
      <c r="BD49" s="95">
        <f t="shared" si="34"/>
        <v>7861.8434775779197</v>
      </c>
      <c r="BE49" s="95">
        <f t="shared" si="34"/>
        <v>7861.8434775779197</v>
      </c>
      <c r="BF49" s="95">
        <f t="shared" si="34"/>
        <v>7861.8434775779197</v>
      </c>
      <c r="BG49" s="95">
        <f t="shared" ref="BG49:CL49" si="35">SUM(BG48:BG48)</f>
        <v>7861.8434775779197</v>
      </c>
      <c r="BH49" s="95">
        <f t="shared" si="35"/>
        <v>7861.8434775779197</v>
      </c>
      <c r="BI49" s="95">
        <f t="shared" si="35"/>
        <v>7861.8434775779197</v>
      </c>
      <c r="BJ49" s="95">
        <f t="shared" si="35"/>
        <v>7861.8434775779197</v>
      </c>
      <c r="BK49" s="95">
        <f t="shared" si="35"/>
        <v>8233.7167819052411</v>
      </c>
      <c r="BL49" s="95">
        <f t="shared" si="35"/>
        <v>8233.7167819052411</v>
      </c>
      <c r="BM49" s="95">
        <f t="shared" si="35"/>
        <v>8233.7167819052411</v>
      </c>
      <c r="BN49" s="95">
        <f t="shared" si="35"/>
        <v>8233.7167819052411</v>
      </c>
      <c r="BO49" s="95">
        <f t="shared" si="35"/>
        <v>8233.7167819052411</v>
      </c>
      <c r="BP49" s="95">
        <f t="shared" si="35"/>
        <v>8233.7167819052411</v>
      </c>
      <c r="BQ49" s="95">
        <f t="shared" si="35"/>
        <v>8233.7167819052411</v>
      </c>
      <c r="BR49" s="95">
        <f t="shared" si="35"/>
        <v>8233.7167819052411</v>
      </c>
      <c r="BS49" s="95">
        <f t="shared" si="35"/>
        <v>8233.7167819052411</v>
      </c>
      <c r="BT49" s="95">
        <f t="shared" si="35"/>
        <v>8233.7167819052411</v>
      </c>
      <c r="BU49" s="95">
        <f t="shared" si="35"/>
        <v>8233.7167819052411</v>
      </c>
      <c r="BV49" s="95">
        <f t="shared" si="35"/>
        <v>8233.7167819052411</v>
      </c>
      <c r="BW49" s="95">
        <f t="shared" si="35"/>
        <v>8616.7462853624093</v>
      </c>
      <c r="BX49" s="95">
        <f t="shared" si="35"/>
        <v>8616.7462853624093</v>
      </c>
      <c r="BY49" s="95">
        <f t="shared" si="35"/>
        <v>8616.7462853624093</v>
      </c>
      <c r="BZ49" s="95">
        <f t="shared" si="35"/>
        <v>8616.7462853624093</v>
      </c>
      <c r="CA49" s="95">
        <f t="shared" si="35"/>
        <v>8616.7462853624093</v>
      </c>
      <c r="CB49" s="95">
        <f t="shared" si="35"/>
        <v>8616.7462853624093</v>
      </c>
      <c r="CC49" s="95">
        <f t="shared" si="35"/>
        <v>8616.7462853624093</v>
      </c>
      <c r="CD49" s="95">
        <f t="shared" si="35"/>
        <v>8616.7462853624093</v>
      </c>
      <c r="CE49" s="95">
        <f t="shared" si="35"/>
        <v>8616.7462853624093</v>
      </c>
      <c r="CF49" s="95">
        <f t="shared" si="35"/>
        <v>8616.7462853624093</v>
      </c>
      <c r="CG49" s="95">
        <f t="shared" si="35"/>
        <v>8616.7462853624093</v>
      </c>
      <c r="CH49" s="95">
        <f t="shared" si="35"/>
        <v>8616.7462853624093</v>
      </c>
      <c r="CI49" s="95">
        <f t="shared" si="35"/>
        <v>9011.26667392327</v>
      </c>
      <c r="CJ49" s="95">
        <f t="shared" si="35"/>
        <v>9011.26667392327</v>
      </c>
      <c r="CK49" s="95">
        <f t="shared" si="35"/>
        <v>9011.26667392327</v>
      </c>
      <c r="CL49" s="95">
        <f t="shared" si="35"/>
        <v>9011.26667392327</v>
      </c>
      <c r="CM49" s="95">
        <f t="shared" ref="CM49:DR49" si="36">SUM(CM48:CM48)</f>
        <v>9011.26667392327</v>
      </c>
      <c r="CN49" s="95">
        <f t="shared" si="36"/>
        <v>9011.26667392327</v>
      </c>
      <c r="CO49" s="95">
        <f t="shared" si="36"/>
        <v>9011.26667392327</v>
      </c>
      <c r="CP49" s="95">
        <f t="shared" si="36"/>
        <v>9011.26667392327</v>
      </c>
      <c r="CQ49" s="95">
        <f t="shared" si="36"/>
        <v>9011.26667392327</v>
      </c>
      <c r="CR49" s="95">
        <f t="shared" si="36"/>
        <v>9011.26667392327</v>
      </c>
      <c r="CS49" s="95">
        <f t="shared" si="36"/>
        <v>9011.26667392327</v>
      </c>
      <c r="CT49" s="95">
        <f t="shared" si="36"/>
        <v>9011.26667392327</v>
      </c>
      <c r="CU49" s="95">
        <f t="shared" si="36"/>
        <v>9417.6226741409846</v>
      </c>
      <c r="CV49" s="95">
        <f t="shared" si="36"/>
        <v>9417.6226741409846</v>
      </c>
      <c r="CW49" s="95">
        <f t="shared" si="36"/>
        <v>9417.6226741409846</v>
      </c>
      <c r="CX49" s="95">
        <f t="shared" si="36"/>
        <v>9417.6226741409846</v>
      </c>
      <c r="CY49" s="95">
        <f t="shared" si="36"/>
        <v>9417.6226741409846</v>
      </c>
      <c r="CZ49" s="95">
        <f t="shared" si="36"/>
        <v>9417.6226741409846</v>
      </c>
      <c r="DA49" s="95">
        <f t="shared" si="36"/>
        <v>9417.6226741409846</v>
      </c>
      <c r="DB49" s="95">
        <f t="shared" si="36"/>
        <v>9417.6226741409846</v>
      </c>
      <c r="DC49" s="95">
        <f t="shared" si="36"/>
        <v>9417.6226741409846</v>
      </c>
      <c r="DD49" s="95">
        <f t="shared" si="36"/>
        <v>9417.6226741409846</v>
      </c>
      <c r="DE49" s="95">
        <f t="shared" si="36"/>
        <v>9417.6226741409846</v>
      </c>
      <c r="DF49" s="95">
        <f t="shared" si="36"/>
        <v>9417.6226741409846</v>
      </c>
      <c r="DG49" s="95">
        <f t="shared" si="36"/>
        <v>9836.1693543652218</v>
      </c>
      <c r="DH49" s="95">
        <f t="shared" si="36"/>
        <v>9836.1693543652218</v>
      </c>
      <c r="DI49" s="95">
        <f t="shared" si="36"/>
        <v>9836.1693543652218</v>
      </c>
      <c r="DJ49" s="95">
        <f t="shared" si="36"/>
        <v>9836.1693543652218</v>
      </c>
      <c r="DK49" s="95">
        <f t="shared" si="36"/>
        <v>9836.1693543652218</v>
      </c>
      <c r="DL49" s="95">
        <f t="shared" si="36"/>
        <v>9836.1693543652218</v>
      </c>
      <c r="DM49" s="95">
        <f t="shared" si="36"/>
        <v>9836.1693543652218</v>
      </c>
      <c r="DN49" s="95">
        <f t="shared" si="36"/>
        <v>9836.1693543652218</v>
      </c>
      <c r="DO49" s="95">
        <f t="shared" si="36"/>
        <v>9836.1693543652218</v>
      </c>
      <c r="DP49" s="95">
        <f t="shared" si="36"/>
        <v>9836.1693543652218</v>
      </c>
      <c r="DQ49" s="95">
        <f t="shared" si="36"/>
        <v>9836.1693543652218</v>
      </c>
      <c r="DR49" s="95">
        <f t="shared" si="36"/>
        <v>9836.1693543652218</v>
      </c>
      <c r="DS49" s="95">
        <f t="shared" ref="DS49:EP49" si="37">SUM(DS48:DS48)</f>
        <v>10267.272434996165</v>
      </c>
      <c r="DT49" s="95">
        <f t="shared" si="37"/>
        <v>10267.272434996165</v>
      </c>
      <c r="DU49" s="95">
        <f t="shared" si="37"/>
        <v>10267.272434996165</v>
      </c>
      <c r="DV49" s="95">
        <f t="shared" si="37"/>
        <v>10267.272434996165</v>
      </c>
      <c r="DW49" s="95">
        <f t="shared" si="37"/>
        <v>10267.272434996165</v>
      </c>
      <c r="DX49" s="95">
        <f t="shared" si="37"/>
        <v>10267.272434996165</v>
      </c>
      <c r="DY49" s="95">
        <f t="shared" si="37"/>
        <v>10267.272434996165</v>
      </c>
      <c r="DZ49" s="95">
        <f t="shared" si="37"/>
        <v>10267.272434996165</v>
      </c>
      <c r="EA49" s="95">
        <f t="shared" si="37"/>
        <v>10267.272434996165</v>
      </c>
      <c r="EB49" s="95">
        <f t="shared" si="37"/>
        <v>10267.272434996165</v>
      </c>
      <c r="EC49" s="95">
        <f t="shared" si="37"/>
        <v>10267.272434996165</v>
      </c>
      <c r="ED49" s="95">
        <f t="shared" si="37"/>
        <v>10267.272434996165</v>
      </c>
      <c r="EE49" s="95">
        <f t="shared" si="37"/>
        <v>10711.308608046049</v>
      </c>
      <c r="EF49" s="95">
        <f t="shared" si="37"/>
        <v>10711.308608046049</v>
      </c>
      <c r="EG49" s="95">
        <f t="shared" si="37"/>
        <v>10711.308608046049</v>
      </c>
      <c r="EH49" s="95">
        <f t="shared" si="37"/>
        <v>10711.308608046049</v>
      </c>
      <c r="EI49" s="95">
        <f t="shared" si="37"/>
        <v>10711.308608046049</v>
      </c>
      <c r="EJ49" s="95">
        <f t="shared" si="37"/>
        <v>10711.308608046049</v>
      </c>
      <c r="EK49" s="95">
        <f t="shared" si="37"/>
        <v>10711.308608046049</v>
      </c>
      <c r="EL49" s="95">
        <f t="shared" si="37"/>
        <v>10711.308608046049</v>
      </c>
      <c r="EM49" s="95">
        <f t="shared" si="37"/>
        <v>10711.308608046049</v>
      </c>
      <c r="EN49" s="95">
        <f t="shared" si="37"/>
        <v>10711.308608046049</v>
      </c>
      <c r="EO49" s="95">
        <f t="shared" si="37"/>
        <v>10711.308608046049</v>
      </c>
      <c r="EP49" s="95">
        <f t="shared" si="37"/>
        <v>10711.308608046049</v>
      </c>
      <c r="EQ49" s="60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L53"/>
  <sheetViews>
    <sheetView workbookViewId="0">
      <selection activeCell="D39" sqref="D39"/>
    </sheetView>
  </sheetViews>
  <sheetFormatPr baseColWidth="10" defaultRowHeight="16" x14ac:dyDescent="0.2"/>
  <cols>
    <col min="1" max="1" width="14.83203125" style="121" customWidth="1"/>
    <col min="2" max="2" width="19.5" customWidth="1"/>
    <col min="3" max="3" width="14.5" customWidth="1"/>
    <col min="4" max="4" width="18" style="165" customWidth="1"/>
    <col min="5" max="19" width="0.6640625" customWidth="1"/>
    <col min="20" max="20" width="10.83203125" style="42"/>
    <col min="21" max="21" width="23.33203125" customWidth="1"/>
    <col min="22" max="22" width="15.33203125" style="202" customWidth="1"/>
    <col min="24" max="24" width="10.83203125" style="165"/>
    <col min="30" max="30" width="10.83203125" style="165"/>
    <col min="36" max="36" width="10.83203125" style="165"/>
    <col min="142" max="142" width="10.83203125" style="42"/>
  </cols>
  <sheetData>
    <row r="1" spans="1:142" s="44" customFormat="1" ht="15" x14ac:dyDescent="0.2">
      <c r="A1" s="76" t="s">
        <v>108</v>
      </c>
      <c r="B1" s="44" t="s">
        <v>196</v>
      </c>
      <c r="D1" s="160"/>
      <c r="T1" s="60"/>
      <c r="U1" s="39" t="s">
        <v>109</v>
      </c>
      <c r="V1" s="194">
        <v>1</v>
      </c>
      <c r="W1" s="44">
        <f>V1+1</f>
        <v>2</v>
      </c>
      <c r="X1" s="160">
        <f t="shared" ref="X1:CI1" si="0">W1+1</f>
        <v>3</v>
      </c>
      <c r="Y1" s="44">
        <f t="shared" si="0"/>
        <v>4</v>
      </c>
      <c r="Z1" s="44">
        <f t="shared" si="0"/>
        <v>5</v>
      </c>
      <c r="AA1" s="44">
        <f t="shared" si="0"/>
        <v>6</v>
      </c>
      <c r="AB1" s="44">
        <f t="shared" si="0"/>
        <v>7</v>
      </c>
      <c r="AC1" s="44">
        <f t="shared" si="0"/>
        <v>8</v>
      </c>
      <c r="AD1" s="160">
        <f t="shared" si="0"/>
        <v>9</v>
      </c>
      <c r="AE1" s="44">
        <f t="shared" si="0"/>
        <v>10</v>
      </c>
      <c r="AF1" s="44">
        <f t="shared" si="0"/>
        <v>11</v>
      </c>
      <c r="AG1" s="44">
        <f t="shared" si="0"/>
        <v>12</v>
      </c>
      <c r="AH1" s="44">
        <f t="shared" si="0"/>
        <v>13</v>
      </c>
      <c r="AI1" s="44">
        <f t="shared" si="0"/>
        <v>14</v>
      </c>
      <c r="AJ1" s="160">
        <f t="shared" si="0"/>
        <v>15</v>
      </c>
      <c r="AK1" s="44">
        <f t="shared" si="0"/>
        <v>16</v>
      </c>
      <c r="AL1" s="44">
        <f t="shared" si="0"/>
        <v>17</v>
      </c>
      <c r="AM1" s="44">
        <f t="shared" si="0"/>
        <v>18</v>
      </c>
      <c r="AN1" s="44">
        <f t="shared" si="0"/>
        <v>19</v>
      </c>
      <c r="AO1" s="44">
        <f t="shared" si="0"/>
        <v>20</v>
      </c>
      <c r="AP1" s="44">
        <f t="shared" si="0"/>
        <v>21</v>
      </c>
      <c r="AQ1" s="44">
        <f t="shared" si="0"/>
        <v>22</v>
      </c>
      <c r="AR1" s="44">
        <f t="shared" si="0"/>
        <v>23</v>
      </c>
      <c r="AS1" s="44">
        <f t="shared" si="0"/>
        <v>24</v>
      </c>
      <c r="AT1" s="44">
        <f t="shared" si="0"/>
        <v>25</v>
      </c>
      <c r="AU1" s="44">
        <f t="shared" si="0"/>
        <v>26</v>
      </c>
      <c r="AV1" s="44">
        <f t="shared" si="0"/>
        <v>27</v>
      </c>
      <c r="AW1" s="44">
        <f t="shared" si="0"/>
        <v>28</v>
      </c>
      <c r="AX1" s="44">
        <f t="shared" si="0"/>
        <v>29</v>
      </c>
      <c r="AY1" s="44">
        <f t="shared" si="0"/>
        <v>30</v>
      </c>
      <c r="AZ1" s="44">
        <f t="shared" si="0"/>
        <v>31</v>
      </c>
      <c r="BA1" s="44">
        <f t="shared" si="0"/>
        <v>32</v>
      </c>
      <c r="BB1" s="44">
        <f t="shared" si="0"/>
        <v>33</v>
      </c>
      <c r="BC1" s="44">
        <f t="shared" si="0"/>
        <v>34</v>
      </c>
      <c r="BD1" s="44">
        <f t="shared" si="0"/>
        <v>35</v>
      </c>
      <c r="BE1" s="44">
        <f t="shared" si="0"/>
        <v>36</v>
      </c>
      <c r="BF1" s="44">
        <f t="shared" si="0"/>
        <v>37</v>
      </c>
      <c r="BG1" s="44">
        <f t="shared" si="0"/>
        <v>38</v>
      </c>
      <c r="BH1" s="44">
        <f t="shared" si="0"/>
        <v>39</v>
      </c>
      <c r="BI1" s="44">
        <f t="shared" si="0"/>
        <v>40</v>
      </c>
      <c r="BJ1" s="44">
        <f t="shared" si="0"/>
        <v>41</v>
      </c>
      <c r="BK1" s="44">
        <f t="shared" si="0"/>
        <v>42</v>
      </c>
      <c r="BL1" s="44">
        <f t="shared" si="0"/>
        <v>43</v>
      </c>
      <c r="BM1" s="44">
        <f t="shared" si="0"/>
        <v>44</v>
      </c>
      <c r="BN1" s="44">
        <f t="shared" si="0"/>
        <v>45</v>
      </c>
      <c r="BO1" s="44">
        <f t="shared" si="0"/>
        <v>46</v>
      </c>
      <c r="BP1" s="44">
        <f t="shared" si="0"/>
        <v>47</v>
      </c>
      <c r="BQ1" s="44">
        <f t="shared" si="0"/>
        <v>48</v>
      </c>
      <c r="BR1" s="44">
        <f t="shared" si="0"/>
        <v>49</v>
      </c>
      <c r="BS1" s="44">
        <f t="shared" si="0"/>
        <v>50</v>
      </c>
      <c r="BT1" s="44">
        <f t="shared" si="0"/>
        <v>51</v>
      </c>
      <c r="BU1" s="44">
        <f t="shared" si="0"/>
        <v>52</v>
      </c>
      <c r="BV1" s="44">
        <f t="shared" si="0"/>
        <v>53</v>
      </c>
      <c r="BW1" s="44">
        <f t="shared" si="0"/>
        <v>54</v>
      </c>
      <c r="BX1" s="44">
        <f t="shared" si="0"/>
        <v>55</v>
      </c>
      <c r="BY1" s="44">
        <f t="shared" si="0"/>
        <v>56</v>
      </c>
      <c r="BZ1" s="44">
        <f t="shared" si="0"/>
        <v>57</v>
      </c>
      <c r="CA1" s="44">
        <f t="shared" si="0"/>
        <v>58</v>
      </c>
      <c r="CB1" s="44">
        <f t="shared" si="0"/>
        <v>59</v>
      </c>
      <c r="CC1" s="44">
        <f t="shared" si="0"/>
        <v>60</v>
      </c>
      <c r="CD1" s="44">
        <f t="shared" si="0"/>
        <v>61</v>
      </c>
      <c r="CE1" s="44">
        <f t="shared" si="0"/>
        <v>62</v>
      </c>
      <c r="CF1" s="44">
        <f t="shared" si="0"/>
        <v>63</v>
      </c>
      <c r="CG1" s="44">
        <f t="shared" si="0"/>
        <v>64</v>
      </c>
      <c r="CH1" s="44">
        <f t="shared" si="0"/>
        <v>65</v>
      </c>
      <c r="CI1" s="44">
        <f t="shared" si="0"/>
        <v>66</v>
      </c>
      <c r="CJ1" s="44">
        <f t="shared" ref="CJ1:EK1" si="1">CI1+1</f>
        <v>67</v>
      </c>
      <c r="CK1" s="44">
        <f t="shared" si="1"/>
        <v>68</v>
      </c>
      <c r="CL1" s="44">
        <f t="shared" si="1"/>
        <v>69</v>
      </c>
      <c r="CM1" s="44">
        <f t="shared" si="1"/>
        <v>70</v>
      </c>
      <c r="CN1" s="44">
        <f t="shared" si="1"/>
        <v>71</v>
      </c>
      <c r="CO1" s="44">
        <f t="shared" si="1"/>
        <v>72</v>
      </c>
      <c r="CP1" s="44">
        <f t="shared" si="1"/>
        <v>73</v>
      </c>
      <c r="CQ1" s="44">
        <f t="shared" si="1"/>
        <v>74</v>
      </c>
      <c r="CR1" s="44">
        <f t="shared" si="1"/>
        <v>75</v>
      </c>
      <c r="CS1" s="44">
        <f t="shared" si="1"/>
        <v>76</v>
      </c>
      <c r="CT1" s="44">
        <f t="shared" si="1"/>
        <v>77</v>
      </c>
      <c r="CU1" s="44">
        <f t="shared" si="1"/>
        <v>78</v>
      </c>
      <c r="CV1" s="44">
        <f t="shared" si="1"/>
        <v>79</v>
      </c>
      <c r="CW1" s="44">
        <f t="shared" si="1"/>
        <v>80</v>
      </c>
      <c r="CX1" s="44">
        <f t="shared" si="1"/>
        <v>81</v>
      </c>
      <c r="CY1" s="44">
        <f t="shared" si="1"/>
        <v>82</v>
      </c>
      <c r="CZ1" s="44">
        <f t="shared" si="1"/>
        <v>83</v>
      </c>
      <c r="DA1" s="44">
        <f t="shared" si="1"/>
        <v>84</v>
      </c>
      <c r="DB1" s="44">
        <f t="shared" si="1"/>
        <v>85</v>
      </c>
      <c r="DC1" s="44">
        <f t="shared" si="1"/>
        <v>86</v>
      </c>
      <c r="DD1" s="44">
        <f t="shared" si="1"/>
        <v>87</v>
      </c>
      <c r="DE1" s="44">
        <f t="shared" si="1"/>
        <v>88</v>
      </c>
      <c r="DF1" s="44">
        <f t="shared" si="1"/>
        <v>89</v>
      </c>
      <c r="DG1" s="44">
        <f t="shared" si="1"/>
        <v>90</v>
      </c>
      <c r="DH1" s="44">
        <f t="shared" si="1"/>
        <v>91</v>
      </c>
      <c r="DI1" s="44">
        <f t="shared" si="1"/>
        <v>92</v>
      </c>
      <c r="DJ1" s="44">
        <f t="shared" si="1"/>
        <v>93</v>
      </c>
      <c r="DK1" s="44">
        <f t="shared" si="1"/>
        <v>94</v>
      </c>
      <c r="DL1" s="44">
        <f t="shared" si="1"/>
        <v>95</v>
      </c>
      <c r="DM1" s="44">
        <f t="shared" si="1"/>
        <v>96</v>
      </c>
      <c r="DN1" s="44">
        <f t="shared" si="1"/>
        <v>97</v>
      </c>
      <c r="DO1" s="44">
        <f t="shared" si="1"/>
        <v>98</v>
      </c>
      <c r="DP1" s="44">
        <f t="shared" si="1"/>
        <v>99</v>
      </c>
      <c r="DQ1" s="44">
        <f t="shared" si="1"/>
        <v>100</v>
      </c>
      <c r="DR1" s="44">
        <f t="shared" si="1"/>
        <v>101</v>
      </c>
      <c r="DS1" s="44">
        <f t="shared" si="1"/>
        <v>102</v>
      </c>
      <c r="DT1" s="44">
        <f t="shared" si="1"/>
        <v>103</v>
      </c>
      <c r="DU1" s="44">
        <f t="shared" si="1"/>
        <v>104</v>
      </c>
      <c r="DV1" s="44">
        <f t="shared" si="1"/>
        <v>105</v>
      </c>
      <c r="DW1" s="44">
        <f t="shared" si="1"/>
        <v>106</v>
      </c>
      <c r="DX1" s="44">
        <f t="shared" si="1"/>
        <v>107</v>
      </c>
      <c r="DY1" s="44">
        <f t="shared" si="1"/>
        <v>108</v>
      </c>
      <c r="DZ1" s="44">
        <f t="shared" si="1"/>
        <v>109</v>
      </c>
      <c r="EA1" s="44">
        <f t="shared" si="1"/>
        <v>110</v>
      </c>
      <c r="EB1" s="44">
        <f t="shared" si="1"/>
        <v>111</v>
      </c>
      <c r="EC1" s="44">
        <f t="shared" si="1"/>
        <v>112</v>
      </c>
      <c r="ED1" s="44">
        <f t="shared" si="1"/>
        <v>113</v>
      </c>
      <c r="EE1" s="44">
        <f t="shared" si="1"/>
        <v>114</v>
      </c>
      <c r="EF1" s="44">
        <f t="shared" si="1"/>
        <v>115</v>
      </c>
      <c r="EG1" s="44">
        <f t="shared" si="1"/>
        <v>116</v>
      </c>
      <c r="EH1" s="44">
        <f t="shared" si="1"/>
        <v>117</v>
      </c>
      <c r="EI1" s="44">
        <f t="shared" si="1"/>
        <v>118</v>
      </c>
      <c r="EJ1" s="44">
        <f t="shared" si="1"/>
        <v>119</v>
      </c>
      <c r="EK1" s="44">
        <f t="shared" si="1"/>
        <v>120</v>
      </c>
      <c r="EL1" s="60"/>
    </row>
    <row r="2" spans="1:142" s="44" customFormat="1" ht="15" x14ac:dyDescent="0.2">
      <c r="A2" s="76"/>
      <c r="D2" s="160"/>
      <c r="T2" s="60"/>
      <c r="U2" s="39" t="s">
        <v>110</v>
      </c>
      <c r="V2" s="195">
        <f>EOMONTH(COD, V1-1)</f>
        <v>44985</v>
      </c>
      <c r="W2" s="78">
        <f>EOMONTH(V2,1)</f>
        <v>45016</v>
      </c>
      <c r="X2" s="169">
        <f t="shared" ref="X2:CI2" si="2">EOMONTH(W2,1)</f>
        <v>45046</v>
      </c>
      <c r="Y2" s="78">
        <f t="shared" si="2"/>
        <v>45077</v>
      </c>
      <c r="Z2" s="78">
        <f t="shared" si="2"/>
        <v>45107</v>
      </c>
      <c r="AA2" s="78">
        <f t="shared" si="2"/>
        <v>45138</v>
      </c>
      <c r="AB2" s="78">
        <f t="shared" si="2"/>
        <v>45169</v>
      </c>
      <c r="AC2" s="78">
        <f t="shared" si="2"/>
        <v>45199</v>
      </c>
      <c r="AD2" s="169">
        <f t="shared" si="2"/>
        <v>45230</v>
      </c>
      <c r="AE2" s="78">
        <f t="shared" si="2"/>
        <v>45260</v>
      </c>
      <c r="AF2" s="78">
        <f t="shared" si="2"/>
        <v>45291</v>
      </c>
      <c r="AG2" s="78">
        <f t="shared" si="2"/>
        <v>45322</v>
      </c>
      <c r="AH2" s="78">
        <f t="shared" si="2"/>
        <v>45351</v>
      </c>
      <c r="AI2" s="78">
        <f t="shared" si="2"/>
        <v>45382</v>
      </c>
      <c r="AJ2" s="169">
        <f t="shared" si="2"/>
        <v>45412</v>
      </c>
      <c r="AK2" s="78">
        <f t="shared" si="2"/>
        <v>45443</v>
      </c>
      <c r="AL2" s="78">
        <f t="shared" si="2"/>
        <v>45473</v>
      </c>
      <c r="AM2" s="78">
        <f t="shared" si="2"/>
        <v>45504</v>
      </c>
      <c r="AN2" s="78">
        <f t="shared" si="2"/>
        <v>45535</v>
      </c>
      <c r="AO2" s="78">
        <f t="shared" si="2"/>
        <v>45565</v>
      </c>
      <c r="AP2" s="78">
        <f t="shared" si="2"/>
        <v>45596</v>
      </c>
      <c r="AQ2" s="78">
        <f t="shared" si="2"/>
        <v>45626</v>
      </c>
      <c r="AR2" s="78">
        <f t="shared" si="2"/>
        <v>45657</v>
      </c>
      <c r="AS2" s="78">
        <f t="shared" si="2"/>
        <v>45688</v>
      </c>
      <c r="AT2" s="78">
        <f t="shared" si="2"/>
        <v>45716</v>
      </c>
      <c r="AU2" s="78">
        <f t="shared" si="2"/>
        <v>45747</v>
      </c>
      <c r="AV2" s="78">
        <f t="shared" si="2"/>
        <v>45777</v>
      </c>
      <c r="AW2" s="78">
        <f t="shared" si="2"/>
        <v>45808</v>
      </c>
      <c r="AX2" s="78">
        <f t="shared" si="2"/>
        <v>45838</v>
      </c>
      <c r="AY2" s="78">
        <f t="shared" si="2"/>
        <v>45869</v>
      </c>
      <c r="AZ2" s="78">
        <f t="shared" si="2"/>
        <v>45900</v>
      </c>
      <c r="BA2" s="78">
        <f t="shared" si="2"/>
        <v>45930</v>
      </c>
      <c r="BB2" s="78">
        <f t="shared" si="2"/>
        <v>45961</v>
      </c>
      <c r="BC2" s="78">
        <f t="shared" si="2"/>
        <v>45991</v>
      </c>
      <c r="BD2" s="78">
        <f t="shared" si="2"/>
        <v>46022</v>
      </c>
      <c r="BE2" s="78">
        <f t="shared" si="2"/>
        <v>46053</v>
      </c>
      <c r="BF2" s="78">
        <f t="shared" si="2"/>
        <v>46081</v>
      </c>
      <c r="BG2" s="78">
        <f t="shared" si="2"/>
        <v>46112</v>
      </c>
      <c r="BH2" s="78">
        <f t="shared" si="2"/>
        <v>46142</v>
      </c>
      <c r="BI2" s="78">
        <f t="shared" si="2"/>
        <v>46173</v>
      </c>
      <c r="BJ2" s="78">
        <f t="shared" si="2"/>
        <v>46203</v>
      </c>
      <c r="BK2" s="78">
        <f t="shared" si="2"/>
        <v>46234</v>
      </c>
      <c r="BL2" s="78">
        <f t="shared" si="2"/>
        <v>46265</v>
      </c>
      <c r="BM2" s="78">
        <f t="shared" si="2"/>
        <v>46295</v>
      </c>
      <c r="BN2" s="78">
        <f t="shared" si="2"/>
        <v>46326</v>
      </c>
      <c r="BO2" s="78">
        <f t="shared" si="2"/>
        <v>46356</v>
      </c>
      <c r="BP2" s="78">
        <f t="shared" si="2"/>
        <v>46387</v>
      </c>
      <c r="BQ2" s="78">
        <f t="shared" si="2"/>
        <v>46418</v>
      </c>
      <c r="BR2" s="78">
        <f t="shared" si="2"/>
        <v>46446</v>
      </c>
      <c r="BS2" s="78">
        <f t="shared" si="2"/>
        <v>46477</v>
      </c>
      <c r="BT2" s="78">
        <f t="shared" si="2"/>
        <v>46507</v>
      </c>
      <c r="BU2" s="78">
        <f t="shared" si="2"/>
        <v>46538</v>
      </c>
      <c r="BV2" s="78">
        <f t="shared" si="2"/>
        <v>46568</v>
      </c>
      <c r="BW2" s="78">
        <f t="shared" si="2"/>
        <v>46599</v>
      </c>
      <c r="BX2" s="78">
        <f t="shared" si="2"/>
        <v>46630</v>
      </c>
      <c r="BY2" s="78">
        <f t="shared" si="2"/>
        <v>46660</v>
      </c>
      <c r="BZ2" s="78">
        <f t="shared" si="2"/>
        <v>46691</v>
      </c>
      <c r="CA2" s="78">
        <f t="shared" si="2"/>
        <v>46721</v>
      </c>
      <c r="CB2" s="78">
        <f t="shared" si="2"/>
        <v>46752</v>
      </c>
      <c r="CC2" s="78">
        <f t="shared" si="2"/>
        <v>46783</v>
      </c>
      <c r="CD2" s="78">
        <f t="shared" si="2"/>
        <v>46812</v>
      </c>
      <c r="CE2" s="78">
        <f t="shared" si="2"/>
        <v>46843</v>
      </c>
      <c r="CF2" s="78">
        <f t="shared" si="2"/>
        <v>46873</v>
      </c>
      <c r="CG2" s="78">
        <f t="shared" si="2"/>
        <v>46904</v>
      </c>
      <c r="CH2" s="78">
        <f t="shared" si="2"/>
        <v>46934</v>
      </c>
      <c r="CI2" s="78">
        <f t="shared" si="2"/>
        <v>46965</v>
      </c>
      <c r="CJ2" s="78">
        <f t="shared" ref="CJ2:EK2" si="3">EOMONTH(CI2,1)</f>
        <v>46996</v>
      </c>
      <c r="CK2" s="78">
        <f t="shared" si="3"/>
        <v>47026</v>
      </c>
      <c r="CL2" s="78">
        <f t="shared" si="3"/>
        <v>47057</v>
      </c>
      <c r="CM2" s="78">
        <f t="shared" si="3"/>
        <v>47087</v>
      </c>
      <c r="CN2" s="78">
        <f t="shared" si="3"/>
        <v>47118</v>
      </c>
      <c r="CO2" s="78">
        <f t="shared" si="3"/>
        <v>47149</v>
      </c>
      <c r="CP2" s="78">
        <f t="shared" si="3"/>
        <v>47177</v>
      </c>
      <c r="CQ2" s="78">
        <f t="shared" si="3"/>
        <v>47208</v>
      </c>
      <c r="CR2" s="78">
        <f t="shared" si="3"/>
        <v>47238</v>
      </c>
      <c r="CS2" s="78">
        <f t="shared" si="3"/>
        <v>47269</v>
      </c>
      <c r="CT2" s="78">
        <f t="shared" si="3"/>
        <v>47299</v>
      </c>
      <c r="CU2" s="78">
        <f t="shared" si="3"/>
        <v>47330</v>
      </c>
      <c r="CV2" s="78">
        <f t="shared" si="3"/>
        <v>47361</v>
      </c>
      <c r="CW2" s="78">
        <f t="shared" si="3"/>
        <v>47391</v>
      </c>
      <c r="CX2" s="78">
        <f t="shared" si="3"/>
        <v>47422</v>
      </c>
      <c r="CY2" s="78">
        <f t="shared" si="3"/>
        <v>47452</v>
      </c>
      <c r="CZ2" s="78">
        <f t="shared" si="3"/>
        <v>47483</v>
      </c>
      <c r="DA2" s="78">
        <f t="shared" si="3"/>
        <v>47514</v>
      </c>
      <c r="DB2" s="78">
        <f t="shared" si="3"/>
        <v>47542</v>
      </c>
      <c r="DC2" s="78">
        <f t="shared" si="3"/>
        <v>47573</v>
      </c>
      <c r="DD2" s="78">
        <f t="shared" si="3"/>
        <v>47603</v>
      </c>
      <c r="DE2" s="78">
        <f t="shared" si="3"/>
        <v>47634</v>
      </c>
      <c r="DF2" s="78">
        <f t="shared" si="3"/>
        <v>47664</v>
      </c>
      <c r="DG2" s="78">
        <f t="shared" si="3"/>
        <v>47695</v>
      </c>
      <c r="DH2" s="78">
        <f t="shared" si="3"/>
        <v>47726</v>
      </c>
      <c r="DI2" s="78">
        <f t="shared" si="3"/>
        <v>47756</v>
      </c>
      <c r="DJ2" s="78">
        <f t="shared" si="3"/>
        <v>47787</v>
      </c>
      <c r="DK2" s="78">
        <f t="shared" si="3"/>
        <v>47817</v>
      </c>
      <c r="DL2" s="78">
        <f t="shared" si="3"/>
        <v>47848</v>
      </c>
      <c r="DM2" s="78">
        <f t="shared" si="3"/>
        <v>47879</v>
      </c>
      <c r="DN2" s="78">
        <f t="shared" si="3"/>
        <v>47907</v>
      </c>
      <c r="DO2" s="78">
        <f t="shared" si="3"/>
        <v>47938</v>
      </c>
      <c r="DP2" s="78">
        <f t="shared" si="3"/>
        <v>47968</v>
      </c>
      <c r="DQ2" s="78">
        <f t="shared" si="3"/>
        <v>47999</v>
      </c>
      <c r="DR2" s="78">
        <f t="shared" si="3"/>
        <v>48029</v>
      </c>
      <c r="DS2" s="78">
        <f t="shared" si="3"/>
        <v>48060</v>
      </c>
      <c r="DT2" s="78">
        <f t="shared" si="3"/>
        <v>48091</v>
      </c>
      <c r="DU2" s="78">
        <f t="shared" si="3"/>
        <v>48121</v>
      </c>
      <c r="DV2" s="78">
        <f t="shared" si="3"/>
        <v>48152</v>
      </c>
      <c r="DW2" s="78">
        <f t="shared" si="3"/>
        <v>48182</v>
      </c>
      <c r="DX2" s="78">
        <f t="shared" si="3"/>
        <v>48213</v>
      </c>
      <c r="DY2" s="78">
        <f t="shared" si="3"/>
        <v>48244</v>
      </c>
      <c r="DZ2" s="78">
        <f t="shared" si="3"/>
        <v>48273</v>
      </c>
      <c r="EA2" s="78">
        <f t="shared" si="3"/>
        <v>48304</v>
      </c>
      <c r="EB2" s="78">
        <f t="shared" si="3"/>
        <v>48334</v>
      </c>
      <c r="EC2" s="78">
        <f t="shared" si="3"/>
        <v>48365</v>
      </c>
      <c r="ED2" s="78">
        <f t="shared" si="3"/>
        <v>48395</v>
      </c>
      <c r="EE2" s="78">
        <f t="shared" si="3"/>
        <v>48426</v>
      </c>
      <c r="EF2" s="78">
        <f t="shared" si="3"/>
        <v>48457</v>
      </c>
      <c r="EG2" s="78">
        <f t="shared" si="3"/>
        <v>48487</v>
      </c>
      <c r="EH2" s="78">
        <f t="shared" si="3"/>
        <v>48518</v>
      </c>
      <c r="EI2" s="78">
        <f t="shared" si="3"/>
        <v>48548</v>
      </c>
      <c r="EJ2" s="78">
        <f t="shared" si="3"/>
        <v>48579</v>
      </c>
      <c r="EK2" s="78">
        <f t="shared" si="3"/>
        <v>48610</v>
      </c>
      <c r="EL2" s="60"/>
    </row>
    <row r="3" spans="1:142" s="40" customFormat="1" thickBot="1" x14ac:dyDescent="0.25">
      <c r="A3" s="83" t="s">
        <v>111</v>
      </c>
      <c r="C3" s="83" t="s">
        <v>3</v>
      </c>
      <c r="D3" s="161" t="s">
        <v>165</v>
      </c>
      <c r="T3" s="63"/>
      <c r="U3" s="40" t="s">
        <v>112</v>
      </c>
      <c r="V3" s="196">
        <f>ROUNDUP(V1/12,0)</f>
        <v>1</v>
      </c>
      <c r="W3" s="40">
        <f t="shared" ref="W3:CH3" si="4">ROUNDUP(W1/12,0)</f>
        <v>1</v>
      </c>
      <c r="X3" s="170">
        <f t="shared" si="4"/>
        <v>1</v>
      </c>
      <c r="Y3" s="40">
        <f t="shared" si="4"/>
        <v>1</v>
      </c>
      <c r="Z3" s="40">
        <f t="shared" si="4"/>
        <v>1</v>
      </c>
      <c r="AA3" s="40">
        <f t="shared" si="4"/>
        <v>1</v>
      </c>
      <c r="AB3" s="40">
        <f t="shared" si="4"/>
        <v>1</v>
      </c>
      <c r="AC3" s="40">
        <f t="shared" si="4"/>
        <v>1</v>
      </c>
      <c r="AD3" s="170">
        <f t="shared" si="4"/>
        <v>1</v>
      </c>
      <c r="AE3" s="40">
        <f t="shared" si="4"/>
        <v>1</v>
      </c>
      <c r="AF3" s="40">
        <f t="shared" si="4"/>
        <v>1</v>
      </c>
      <c r="AG3" s="40">
        <f t="shared" si="4"/>
        <v>1</v>
      </c>
      <c r="AH3" s="40">
        <f t="shared" si="4"/>
        <v>2</v>
      </c>
      <c r="AI3" s="40">
        <f t="shared" si="4"/>
        <v>2</v>
      </c>
      <c r="AJ3" s="170">
        <f t="shared" si="4"/>
        <v>2</v>
      </c>
      <c r="AK3" s="40">
        <f t="shared" si="4"/>
        <v>2</v>
      </c>
      <c r="AL3" s="40">
        <f t="shared" si="4"/>
        <v>2</v>
      </c>
      <c r="AM3" s="40">
        <f t="shared" si="4"/>
        <v>2</v>
      </c>
      <c r="AN3" s="40">
        <f t="shared" si="4"/>
        <v>2</v>
      </c>
      <c r="AO3" s="40">
        <f t="shared" si="4"/>
        <v>2</v>
      </c>
      <c r="AP3" s="40">
        <f t="shared" si="4"/>
        <v>2</v>
      </c>
      <c r="AQ3" s="40">
        <f t="shared" si="4"/>
        <v>2</v>
      </c>
      <c r="AR3" s="40">
        <f t="shared" si="4"/>
        <v>2</v>
      </c>
      <c r="AS3" s="40">
        <f t="shared" si="4"/>
        <v>2</v>
      </c>
      <c r="AT3" s="40">
        <f t="shared" si="4"/>
        <v>3</v>
      </c>
      <c r="AU3" s="40">
        <f t="shared" si="4"/>
        <v>3</v>
      </c>
      <c r="AV3" s="40">
        <f t="shared" si="4"/>
        <v>3</v>
      </c>
      <c r="AW3" s="40">
        <f t="shared" si="4"/>
        <v>3</v>
      </c>
      <c r="AX3" s="40">
        <f t="shared" si="4"/>
        <v>3</v>
      </c>
      <c r="AY3" s="40">
        <f t="shared" si="4"/>
        <v>3</v>
      </c>
      <c r="AZ3" s="40">
        <f t="shared" si="4"/>
        <v>3</v>
      </c>
      <c r="BA3" s="40">
        <f t="shared" si="4"/>
        <v>3</v>
      </c>
      <c r="BB3" s="40">
        <f t="shared" si="4"/>
        <v>3</v>
      </c>
      <c r="BC3" s="40">
        <f t="shared" si="4"/>
        <v>3</v>
      </c>
      <c r="BD3" s="40">
        <f t="shared" si="4"/>
        <v>3</v>
      </c>
      <c r="BE3" s="40">
        <f t="shared" si="4"/>
        <v>3</v>
      </c>
      <c r="BF3" s="40">
        <f t="shared" si="4"/>
        <v>4</v>
      </c>
      <c r="BG3" s="40">
        <f t="shared" si="4"/>
        <v>4</v>
      </c>
      <c r="BH3" s="40">
        <f t="shared" si="4"/>
        <v>4</v>
      </c>
      <c r="BI3" s="40">
        <f t="shared" si="4"/>
        <v>4</v>
      </c>
      <c r="BJ3" s="40">
        <f t="shared" si="4"/>
        <v>4</v>
      </c>
      <c r="BK3" s="40">
        <f t="shared" si="4"/>
        <v>4</v>
      </c>
      <c r="BL3" s="40">
        <f t="shared" si="4"/>
        <v>4</v>
      </c>
      <c r="BM3" s="40">
        <f t="shared" si="4"/>
        <v>4</v>
      </c>
      <c r="BN3" s="40">
        <f t="shared" si="4"/>
        <v>4</v>
      </c>
      <c r="BO3" s="40">
        <f t="shared" si="4"/>
        <v>4</v>
      </c>
      <c r="BP3" s="40">
        <f t="shared" si="4"/>
        <v>4</v>
      </c>
      <c r="BQ3" s="40">
        <f t="shared" si="4"/>
        <v>4</v>
      </c>
      <c r="BR3" s="40">
        <f t="shared" si="4"/>
        <v>5</v>
      </c>
      <c r="BS3" s="40">
        <f t="shared" si="4"/>
        <v>5</v>
      </c>
      <c r="BT3" s="40">
        <f t="shared" si="4"/>
        <v>5</v>
      </c>
      <c r="BU3" s="40">
        <f t="shared" si="4"/>
        <v>5</v>
      </c>
      <c r="BV3" s="40">
        <f t="shared" si="4"/>
        <v>5</v>
      </c>
      <c r="BW3" s="40">
        <f t="shared" si="4"/>
        <v>5</v>
      </c>
      <c r="BX3" s="40">
        <f t="shared" si="4"/>
        <v>5</v>
      </c>
      <c r="BY3" s="40">
        <f t="shared" si="4"/>
        <v>5</v>
      </c>
      <c r="BZ3" s="40">
        <f t="shared" si="4"/>
        <v>5</v>
      </c>
      <c r="CA3" s="40">
        <f t="shared" si="4"/>
        <v>5</v>
      </c>
      <c r="CB3" s="40">
        <f t="shared" si="4"/>
        <v>5</v>
      </c>
      <c r="CC3" s="40">
        <f t="shared" si="4"/>
        <v>5</v>
      </c>
      <c r="CD3" s="40">
        <f t="shared" si="4"/>
        <v>6</v>
      </c>
      <c r="CE3" s="40">
        <f t="shared" si="4"/>
        <v>6</v>
      </c>
      <c r="CF3" s="40">
        <f t="shared" si="4"/>
        <v>6</v>
      </c>
      <c r="CG3" s="40">
        <f t="shared" si="4"/>
        <v>6</v>
      </c>
      <c r="CH3" s="40">
        <f t="shared" si="4"/>
        <v>6</v>
      </c>
      <c r="CI3" s="40">
        <f t="shared" ref="CI3:EK3" si="5">ROUNDUP(CI1/12,0)</f>
        <v>6</v>
      </c>
      <c r="CJ3" s="40">
        <f t="shared" si="5"/>
        <v>6</v>
      </c>
      <c r="CK3" s="40">
        <f t="shared" si="5"/>
        <v>6</v>
      </c>
      <c r="CL3" s="40">
        <f t="shared" si="5"/>
        <v>6</v>
      </c>
      <c r="CM3" s="40">
        <f t="shared" si="5"/>
        <v>6</v>
      </c>
      <c r="CN3" s="40">
        <f t="shared" si="5"/>
        <v>6</v>
      </c>
      <c r="CO3" s="40">
        <f t="shared" si="5"/>
        <v>6</v>
      </c>
      <c r="CP3" s="40">
        <f t="shared" si="5"/>
        <v>7</v>
      </c>
      <c r="CQ3" s="40">
        <f t="shared" si="5"/>
        <v>7</v>
      </c>
      <c r="CR3" s="40">
        <f t="shared" si="5"/>
        <v>7</v>
      </c>
      <c r="CS3" s="40">
        <f t="shared" si="5"/>
        <v>7</v>
      </c>
      <c r="CT3" s="40">
        <f t="shared" si="5"/>
        <v>7</v>
      </c>
      <c r="CU3" s="40">
        <f t="shared" si="5"/>
        <v>7</v>
      </c>
      <c r="CV3" s="40">
        <f t="shared" si="5"/>
        <v>7</v>
      </c>
      <c r="CW3" s="40">
        <f t="shared" si="5"/>
        <v>7</v>
      </c>
      <c r="CX3" s="40">
        <f t="shared" si="5"/>
        <v>7</v>
      </c>
      <c r="CY3" s="40">
        <f t="shared" si="5"/>
        <v>7</v>
      </c>
      <c r="CZ3" s="40">
        <f t="shared" si="5"/>
        <v>7</v>
      </c>
      <c r="DA3" s="40">
        <f t="shared" si="5"/>
        <v>7</v>
      </c>
      <c r="DB3" s="40">
        <f t="shared" si="5"/>
        <v>8</v>
      </c>
      <c r="DC3" s="40">
        <f t="shared" si="5"/>
        <v>8</v>
      </c>
      <c r="DD3" s="40">
        <f t="shared" si="5"/>
        <v>8</v>
      </c>
      <c r="DE3" s="40">
        <f t="shared" si="5"/>
        <v>8</v>
      </c>
      <c r="DF3" s="40">
        <f t="shared" si="5"/>
        <v>8</v>
      </c>
      <c r="DG3" s="40">
        <f t="shared" si="5"/>
        <v>8</v>
      </c>
      <c r="DH3" s="40">
        <f t="shared" si="5"/>
        <v>8</v>
      </c>
      <c r="DI3" s="40">
        <f t="shared" si="5"/>
        <v>8</v>
      </c>
      <c r="DJ3" s="40">
        <f t="shared" si="5"/>
        <v>8</v>
      </c>
      <c r="DK3" s="40">
        <f t="shared" si="5"/>
        <v>8</v>
      </c>
      <c r="DL3" s="40">
        <f t="shared" si="5"/>
        <v>8</v>
      </c>
      <c r="DM3" s="40">
        <f t="shared" si="5"/>
        <v>8</v>
      </c>
      <c r="DN3" s="40">
        <f t="shared" si="5"/>
        <v>9</v>
      </c>
      <c r="DO3" s="40">
        <f t="shared" si="5"/>
        <v>9</v>
      </c>
      <c r="DP3" s="40">
        <f t="shared" si="5"/>
        <v>9</v>
      </c>
      <c r="DQ3" s="40">
        <f t="shared" si="5"/>
        <v>9</v>
      </c>
      <c r="DR3" s="40">
        <f t="shared" si="5"/>
        <v>9</v>
      </c>
      <c r="DS3" s="40">
        <f t="shared" si="5"/>
        <v>9</v>
      </c>
      <c r="DT3" s="40">
        <f t="shared" si="5"/>
        <v>9</v>
      </c>
      <c r="DU3" s="40">
        <f t="shared" si="5"/>
        <v>9</v>
      </c>
      <c r="DV3" s="40">
        <f t="shared" si="5"/>
        <v>9</v>
      </c>
      <c r="DW3" s="40">
        <f t="shared" si="5"/>
        <v>9</v>
      </c>
      <c r="DX3" s="40">
        <f t="shared" si="5"/>
        <v>9</v>
      </c>
      <c r="DY3" s="40">
        <f t="shared" si="5"/>
        <v>9</v>
      </c>
      <c r="DZ3" s="40">
        <f t="shared" si="5"/>
        <v>10</v>
      </c>
      <c r="EA3" s="40">
        <f t="shared" si="5"/>
        <v>10</v>
      </c>
      <c r="EB3" s="40">
        <f t="shared" si="5"/>
        <v>10</v>
      </c>
      <c r="EC3" s="40">
        <f t="shared" si="5"/>
        <v>10</v>
      </c>
      <c r="ED3" s="40">
        <f t="shared" si="5"/>
        <v>10</v>
      </c>
      <c r="EE3" s="40">
        <f t="shared" si="5"/>
        <v>10</v>
      </c>
      <c r="EF3" s="40">
        <f t="shared" si="5"/>
        <v>10</v>
      </c>
      <c r="EG3" s="40">
        <f t="shared" si="5"/>
        <v>10</v>
      </c>
      <c r="EH3" s="40">
        <f t="shared" si="5"/>
        <v>10</v>
      </c>
      <c r="EI3" s="40">
        <f t="shared" si="5"/>
        <v>10</v>
      </c>
      <c r="EJ3" s="40">
        <f t="shared" si="5"/>
        <v>10</v>
      </c>
      <c r="EK3" s="40">
        <f t="shared" si="5"/>
        <v>10</v>
      </c>
      <c r="EL3" s="63"/>
    </row>
    <row r="4" spans="1:142" s="5" customFormat="1" thickBot="1" x14ac:dyDescent="0.25">
      <c r="A4" s="211" t="s">
        <v>178</v>
      </c>
      <c r="B4" s="212"/>
      <c r="C4" s="6"/>
      <c r="D4" s="187"/>
      <c r="T4" s="188"/>
      <c r="V4" s="197"/>
      <c r="X4" s="189"/>
      <c r="AD4" s="189"/>
      <c r="AJ4" s="189"/>
      <c r="EL4" s="188"/>
    </row>
    <row r="5" spans="1:142" ht="17" thickBot="1" x14ac:dyDescent="0.25">
      <c r="B5" s="131" t="s">
        <v>176</v>
      </c>
      <c r="C5" s="53">
        <v>700</v>
      </c>
      <c r="D5" s="164">
        <v>1.142857</v>
      </c>
      <c r="U5" s="9" t="str">
        <f>B5</f>
        <v xml:space="preserve">2Bd/1Ba </v>
      </c>
      <c r="V5" s="198">
        <f t="shared" ref="V5:BA5" si="6">SUMIF($B$17:$B$53,$B5,V$17:V$53)</f>
        <v>25874.324000000004</v>
      </c>
      <c r="W5" s="167">
        <f t="shared" si="6"/>
        <v>25874.324000000004</v>
      </c>
      <c r="X5" s="167">
        <f t="shared" si="6"/>
        <v>25874.324000000004</v>
      </c>
      <c r="Y5" s="167">
        <f t="shared" si="6"/>
        <v>25874.324000000004</v>
      </c>
      <c r="Z5" s="167">
        <f t="shared" si="6"/>
        <v>25874.324000000004</v>
      </c>
      <c r="AA5" s="167">
        <f t="shared" si="6"/>
        <v>25874.324000000004</v>
      </c>
      <c r="AB5" s="167">
        <f t="shared" si="6"/>
        <v>25874.324000000004</v>
      </c>
      <c r="AC5" s="167">
        <f t="shared" si="6"/>
        <v>25874.324000000004</v>
      </c>
      <c r="AD5" s="167">
        <f t="shared" si="6"/>
        <v>25874.324000000004</v>
      </c>
      <c r="AE5" s="167">
        <f t="shared" si="6"/>
        <v>25874.324000000004</v>
      </c>
      <c r="AF5" s="167">
        <f t="shared" si="6"/>
        <v>25874.324000000004</v>
      </c>
      <c r="AG5" s="167">
        <f t="shared" si="6"/>
        <v>25874.324000000004</v>
      </c>
      <c r="AH5" s="167">
        <f t="shared" si="6"/>
        <v>26650.553720000004</v>
      </c>
      <c r="AI5" s="167">
        <f t="shared" si="6"/>
        <v>26650.553720000004</v>
      </c>
      <c r="AJ5" s="167">
        <f t="shared" si="6"/>
        <v>26650.553720000004</v>
      </c>
      <c r="AK5" s="167">
        <f t="shared" si="6"/>
        <v>26650.553720000004</v>
      </c>
      <c r="AL5" s="167">
        <f t="shared" si="6"/>
        <v>26650.553720000004</v>
      </c>
      <c r="AM5" s="167">
        <f t="shared" si="6"/>
        <v>26650.553720000004</v>
      </c>
      <c r="AN5" s="167">
        <f t="shared" si="6"/>
        <v>26650.553720000004</v>
      </c>
      <c r="AO5" s="167">
        <f t="shared" si="6"/>
        <v>26650.553720000004</v>
      </c>
      <c r="AP5" s="167">
        <f t="shared" si="6"/>
        <v>26650.553720000004</v>
      </c>
      <c r="AQ5" s="167">
        <f t="shared" si="6"/>
        <v>26650.553720000004</v>
      </c>
      <c r="AR5" s="167">
        <f t="shared" si="6"/>
        <v>26650.553720000004</v>
      </c>
      <c r="AS5" s="167">
        <f t="shared" si="6"/>
        <v>26650.553720000004</v>
      </c>
      <c r="AT5" s="167">
        <f t="shared" si="6"/>
        <v>27450.070331600004</v>
      </c>
      <c r="AU5" s="167">
        <f t="shared" si="6"/>
        <v>27450.070331600004</v>
      </c>
      <c r="AV5" s="167">
        <f t="shared" si="6"/>
        <v>27450.070331600004</v>
      </c>
      <c r="AW5" s="167">
        <f t="shared" si="6"/>
        <v>27450.070331600004</v>
      </c>
      <c r="AX5" s="167">
        <f t="shared" si="6"/>
        <v>27450.070331600004</v>
      </c>
      <c r="AY5" s="167">
        <f t="shared" si="6"/>
        <v>27450.070331600004</v>
      </c>
      <c r="AZ5" s="167">
        <f t="shared" si="6"/>
        <v>27450.070331600004</v>
      </c>
      <c r="BA5" s="167">
        <f t="shared" si="6"/>
        <v>27450.070331600004</v>
      </c>
      <c r="BB5" s="167">
        <f t="shared" ref="BB5:CG5" si="7">SUMIF($B$17:$B$53,$B5,BB$17:BB$53)</f>
        <v>27450.070331600004</v>
      </c>
      <c r="BC5" s="167">
        <f t="shared" si="7"/>
        <v>27450.070331600004</v>
      </c>
      <c r="BD5" s="167">
        <f t="shared" si="7"/>
        <v>27450.070331600004</v>
      </c>
      <c r="BE5" s="167">
        <f t="shared" si="7"/>
        <v>27450.070331600004</v>
      </c>
      <c r="BF5" s="167">
        <f t="shared" si="7"/>
        <v>28273.572441547989</v>
      </c>
      <c r="BG5" s="167">
        <f t="shared" si="7"/>
        <v>28273.572441547989</v>
      </c>
      <c r="BH5" s="167">
        <f t="shared" si="7"/>
        <v>28273.572441547989</v>
      </c>
      <c r="BI5" s="167">
        <f t="shared" si="7"/>
        <v>28273.572441547989</v>
      </c>
      <c r="BJ5" s="167">
        <f t="shared" si="7"/>
        <v>28273.572441547989</v>
      </c>
      <c r="BK5" s="167">
        <f t="shared" si="7"/>
        <v>28273.572441547989</v>
      </c>
      <c r="BL5" s="167">
        <f t="shared" si="7"/>
        <v>28273.572441547989</v>
      </c>
      <c r="BM5" s="167">
        <f t="shared" si="7"/>
        <v>28273.572441547989</v>
      </c>
      <c r="BN5" s="167">
        <f t="shared" si="7"/>
        <v>28273.572441547989</v>
      </c>
      <c r="BO5" s="167">
        <f t="shared" si="7"/>
        <v>28273.572441547989</v>
      </c>
      <c r="BP5" s="167">
        <f t="shared" si="7"/>
        <v>28273.572441547989</v>
      </c>
      <c r="BQ5" s="167">
        <f t="shared" si="7"/>
        <v>28273.572441547989</v>
      </c>
      <c r="BR5" s="167">
        <f t="shared" si="7"/>
        <v>29121.779614794439</v>
      </c>
      <c r="BS5" s="167">
        <f t="shared" si="7"/>
        <v>29121.779614794439</v>
      </c>
      <c r="BT5" s="167">
        <f t="shared" si="7"/>
        <v>29121.779614794439</v>
      </c>
      <c r="BU5" s="167">
        <f t="shared" si="7"/>
        <v>29121.779614794439</v>
      </c>
      <c r="BV5" s="167">
        <f t="shared" si="7"/>
        <v>29121.779614794439</v>
      </c>
      <c r="BW5" s="167">
        <f t="shared" si="7"/>
        <v>29121.779614794439</v>
      </c>
      <c r="BX5" s="167">
        <f t="shared" si="7"/>
        <v>29121.779614794439</v>
      </c>
      <c r="BY5" s="167">
        <f t="shared" si="7"/>
        <v>29121.779614794439</v>
      </c>
      <c r="BZ5" s="167">
        <f t="shared" si="7"/>
        <v>29121.779614794439</v>
      </c>
      <c r="CA5" s="167">
        <f t="shared" si="7"/>
        <v>29121.779614794439</v>
      </c>
      <c r="CB5" s="167">
        <f t="shared" si="7"/>
        <v>29121.779614794439</v>
      </c>
      <c r="CC5" s="167">
        <f t="shared" si="7"/>
        <v>29121.779614794439</v>
      </c>
      <c r="CD5" s="167">
        <f t="shared" si="7"/>
        <v>29995.433003238257</v>
      </c>
      <c r="CE5" s="167">
        <f t="shared" si="7"/>
        <v>29995.433003238257</v>
      </c>
      <c r="CF5" s="167">
        <f t="shared" si="7"/>
        <v>29995.433003238257</v>
      </c>
      <c r="CG5" s="167">
        <f t="shared" si="7"/>
        <v>29995.433003238257</v>
      </c>
      <c r="CH5" s="167">
        <f t="shared" ref="CH5:DM5" si="8">SUMIF($B$17:$B$53,$B5,CH$17:CH$53)</f>
        <v>29995.433003238257</v>
      </c>
      <c r="CI5" s="167">
        <f t="shared" si="8"/>
        <v>29995.433003238257</v>
      </c>
      <c r="CJ5" s="167">
        <f t="shared" si="8"/>
        <v>29995.433003238257</v>
      </c>
      <c r="CK5" s="167">
        <f t="shared" si="8"/>
        <v>29995.433003238257</v>
      </c>
      <c r="CL5" s="167">
        <f t="shared" si="8"/>
        <v>29995.433003238257</v>
      </c>
      <c r="CM5" s="167">
        <f t="shared" si="8"/>
        <v>29995.433003238257</v>
      </c>
      <c r="CN5" s="167">
        <f t="shared" si="8"/>
        <v>29995.433003238257</v>
      </c>
      <c r="CO5" s="167">
        <f t="shared" si="8"/>
        <v>29995.433003238257</v>
      </c>
      <c r="CP5" s="167">
        <f t="shared" si="8"/>
        <v>30895.295993335418</v>
      </c>
      <c r="CQ5" s="167">
        <f t="shared" si="8"/>
        <v>30895.295993335418</v>
      </c>
      <c r="CR5" s="167">
        <f t="shared" si="8"/>
        <v>30895.295993335418</v>
      </c>
      <c r="CS5" s="167">
        <f t="shared" si="8"/>
        <v>30895.295993335418</v>
      </c>
      <c r="CT5" s="167">
        <f t="shared" si="8"/>
        <v>30895.295993335418</v>
      </c>
      <c r="CU5" s="167">
        <f t="shared" si="8"/>
        <v>30895.295993335418</v>
      </c>
      <c r="CV5" s="167">
        <f t="shared" si="8"/>
        <v>30895.295993335418</v>
      </c>
      <c r="CW5" s="167">
        <f t="shared" si="8"/>
        <v>30895.295993335418</v>
      </c>
      <c r="CX5" s="167">
        <f t="shared" si="8"/>
        <v>30895.295993335418</v>
      </c>
      <c r="CY5" s="167">
        <f t="shared" si="8"/>
        <v>30895.295993335418</v>
      </c>
      <c r="CZ5" s="167">
        <f t="shared" si="8"/>
        <v>30895.295993335418</v>
      </c>
      <c r="DA5" s="167">
        <f t="shared" si="8"/>
        <v>30895.295993335418</v>
      </c>
      <c r="DB5" s="167">
        <f t="shared" si="8"/>
        <v>31822.154873135492</v>
      </c>
      <c r="DC5" s="167">
        <f t="shared" si="8"/>
        <v>31822.154873135492</v>
      </c>
      <c r="DD5" s="167">
        <f t="shared" si="8"/>
        <v>31822.154873135492</v>
      </c>
      <c r="DE5" s="167">
        <f t="shared" si="8"/>
        <v>31822.154873135492</v>
      </c>
      <c r="DF5" s="167">
        <f t="shared" si="8"/>
        <v>31822.154873135492</v>
      </c>
      <c r="DG5" s="167">
        <f t="shared" si="8"/>
        <v>31822.154873135492</v>
      </c>
      <c r="DH5" s="167">
        <f t="shared" si="8"/>
        <v>31822.154873135492</v>
      </c>
      <c r="DI5" s="167">
        <f t="shared" si="8"/>
        <v>31822.154873135492</v>
      </c>
      <c r="DJ5" s="167">
        <f t="shared" si="8"/>
        <v>31822.154873135492</v>
      </c>
      <c r="DK5" s="167">
        <f t="shared" si="8"/>
        <v>31822.154873135492</v>
      </c>
      <c r="DL5" s="167">
        <f t="shared" si="8"/>
        <v>31822.154873135492</v>
      </c>
      <c r="DM5" s="167">
        <f t="shared" si="8"/>
        <v>31822.154873135492</v>
      </c>
      <c r="DN5" s="167">
        <f t="shared" ref="DN5:EK5" si="9">SUMIF($B$17:$B$53,$B5,DN$17:DN$53)</f>
        <v>32776.819519329547</v>
      </c>
      <c r="DO5" s="167">
        <f t="shared" si="9"/>
        <v>32776.819519329547</v>
      </c>
      <c r="DP5" s="167">
        <f t="shared" si="9"/>
        <v>32776.819519329547</v>
      </c>
      <c r="DQ5" s="167">
        <f t="shared" si="9"/>
        <v>32776.819519329547</v>
      </c>
      <c r="DR5" s="167">
        <f t="shared" si="9"/>
        <v>32776.819519329547</v>
      </c>
      <c r="DS5" s="167">
        <f t="shared" si="9"/>
        <v>32776.819519329547</v>
      </c>
      <c r="DT5" s="167">
        <f t="shared" si="9"/>
        <v>32776.819519329547</v>
      </c>
      <c r="DU5" s="167">
        <f t="shared" si="9"/>
        <v>32776.819519329547</v>
      </c>
      <c r="DV5" s="167">
        <f t="shared" si="9"/>
        <v>32776.819519329547</v>
      </c>
      <c r="DW5" s="167">
        <f t="shared" si="9"/>
        <v>32776.819519329547</v>
      </c>
      <c r="DX5" s="167">
        <f t="shared" si="9"/>
        <v>32776.819519329547</v>
      </c>
      <c r="DY5" s="167">
        <f t="shared" si="9"/>
        <v>32776.819519329547</v>
      </c>
      <c r="DZ5" s="167">
        <f t="shared" si="9"/>
        <v>33760.124104909424</v>
      </c>
      <c r="EA5" s="167">
        <f t="shared" si="9"/>
        <v>33760.124104909424</v>
      </c>
      <c r="EB5" s="167">
        <f t="shared" si="9"/>
        <v>33760.124104909424</v>
      </c>
      <c r="EC5" s="167">
        <f t="shared" si="9"/>
        <v>33760.124104909424</v>
      </c>
      <c r="ED5" s="167">
        <f t="shared" si="9"/>
        <v>33760.124104909424</v>
      </c>
      <c r="EE5" s="167">
        <f t="shared" si="9"/>
        <v>33760.124104909424</v>
      </c>
      <c r="EF5" s="167">
        <f t="shared" si="9"/>
        <v>33760.124104909424</v>
      </c>
      <c r="EG5" s="167">
        <f t="shared" si="9"/>
        <v>33760.124104909424</v>
      </c>
      <c r="EH5" s="167">
        <f t="shared" si="9"/>
        <v>33760.124104909424</v>
      </c>
      <c r="EI5" s="167">
        <f t="shared" si="9"/>
        <v>33760.124104909424</v>
      </c>
      <c r="EJ5" s="167">
        <f t="shared" si="9"/>
        <v>33760.124104909424</v>
      </c>
      <c r="EK5" s="167">
        <f t="shared" si="9"/>
        <v>33760.124104909424</v>
      </c>
    </row>
    <row r="6" spans="1:142" s="36" customFormat="1" ht="17" thickBot="1" x14ac:dyDescent="0.25">
      <c r="A6" s="211" t="s">
        <v>179</v>
      </c>
      <c r="B6" s="212"/>
      <c r="C6" s="190"/>
      <c r="D6" s="191"/>
      <c r="T6" s="192"/>
      <c r="V6" s="199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1"/>
      <c r="AO6" s="191"/>
      <c r="AP6" s="191"/>
      <c r="AQ6" s="191"/>
      <c r="AR6" s="191"/>
      <c r="AS6" s="191"/>
      <c r="AT6" s="191"/>
      <c r="AU6" s="191"/>
      <c r="AV6" s="191"/>
      <c r="AW6" s="191"/>
      <c r="AX6" s="191"/>
      <c r="AY6" s="191"/>
      <c r="AZ6" s="191"/>
      <c r="BA6" s="191"/>
      <c r="BB6" s="191"/>
      <c r="BC6" s="191"/>
      <c r="BD6" s="191"/>
      <c r="BE6" s="191"/>
      <c r="BF6" s="191"/>
      <c r="BG6" s="191"/>
      <c r="BH6" s="191"/>
      <c r="BI6" s="191"/>
      <c r="BJ6" s="191"/>
      <c r="BK6" s="191"/>
      <c r="BL6" s="191"/>
      <c r="BM6" s="191"/>
      <c r="BN6" s="191"/>
      <c r="BO6" s="191"/>
      <c r="BP6" s="191"/>
      <c r="BQ6" s="191"/>
      <c r="BR6" s="191"/>
      <c r="BS6" s="191"/>
      <c r="BT6" s="191"/>
      <c r="BU6" s="191"/>
      <c r="BV6" s="191"/>
      <c r="BW6" s="191"/>
      <c r="BX6" s="191"/>
      <c r="BY6" s="191"/>
      <c r="BZ6" s="191"/>
      <c r="CA6" s="191"/>
      <c r="CB6" s="191"/>
      <c r="CC6" s="191"/>
      <c r="CD6" s="191"/>
      <c r="CE6" s="191"/>
      <c r="CF6" s="191"/>
      <c r="CG6" s="191"/>
      <c r="CH6" s="191"/>
      <c r="CI6" s="191"/>
      <c r="CJ6" s="191"/>
      <c r="CK6" s="191"/>
      <c r="CL6" s="191"/>
      <c r="CM6" s="191"/>
      <c r="CN6" s="191"/>
      <c r="CO6" s="191"/>
      <c r="CP6" s="191"/>
      <c r="CQ6" s="191"/>
      <c r="CR6" s="191"/>
      <c r="CS6" s="191"/>
      <c r="CT6" s="191"/>
      <c r="CU6" s="191"/>
      <c r="CV6" s="191"/>
      <c r="CW6" s="191"/>
      <c r="CX6" s="191"/>
      <c r="CY6" s="191"/>
      <c r="CZ6" s="191"/>
      <c r="DA6" s="191"/>
      <c r="DB6" s="191"/>
      <c r="DC6" s="191"/>
      <c r="DD6" s="191"/>
      <c r="DE6" s="191"/>
      <c r="DF6" s="191"/>
      <c r="DG6" s="191"/>
      <c r="DH6" s="191"/>
      <c r="DI6" s="191"/>
      <c r="DJ6" s="191"/>
      <c r="DK6" s="191"/>
      <c r="DL6" s="191"/>
      <c r="DM6" s="191"/>
      <c r="DN6" s="191"/>
      <c r="DO6" s="191"/>
      <c r="DP6" s="191"/>
      <c r="DQ6" s="191"/>
      <c r="DR6" s="191"/>
      <c r="DS6" s="191"/>
      <c r="DT6" s="191"/>
      <c r="DU6" s="191"/>
      <c r="DV6" s="191"/>
      <c r="DW6" s="191"/>
      <c r="DX6" s="191"/>
      <c r="DY6" s="191"/>
      <c r="DZ6" s="191"/>
      <c r="EA6" s="191"/>
      <c r="EB6" s="191"/>
      <c r="EC6" s="191"/>
      <c r="ED6" s="191"/>
      <c r="EE6" s="191"/>
      <c r="EF6" s="191"/>
      <c r="EG6" s="191"/>
      <c r="EH6" s="191"/>
      <c r="EI6" s="191"/>
      <c r="EJ6" s="191"/>
      <c r="EK6" s="191"/>
      <c r="EL6" s="192"/>
    </row>
    <row r="7" spans="1:142" x14ac:dyDescent="0.2">
      <c r="B7" s="131" t="s">
        <v>180</v>
      </c>
      <c r="C7" s="53">
        <v>0</v>
      </c>
      <c r="D7" s="162">
        <v>0</v>
      </c>
      <c r="U7" s="9" t="str">
        <f t="shared" ref="U7:U15" si="10">B7</f>
        <v xml:space="preserve">Garage Income </v>
      </c>
      <c r="V7" s="198">
        <f t="shared" ref="V7:V15" si="11">SUMIF($B$17:$B$53,$B7,V$17:V$53)</f>
        <v>0</v>
      </c>
      <c r="W7" s="186"/>
      <c r="X7" s="186"/>
      <c r="Y7" s="186"/>
      <c r="Z7" s="186"/>
      <c r="AA7" s="186"/>
      <c r="AB7" s="186"/>
      <c r="AC7" s="186"/>
      <c r="AD7" s="186"/>
      <c r="AE7" s="186"/>
      <c r="AF7" s="186"/>
      <c r="AG7" s="186"/>
      <c r="AH7" s="186"/>
      <c r="AI7" s="186"/>
      <c r="AJ7" s="186"/>
      <c r="AK7" s="186"/>
      <c r="AL7" s="186"/>
      <c r="AM7" s="186"/>
      <c r="AN7" s="186"/>
      <c r="AO7" s="186"/>
      <c r="AP7" s="186"/>
      <c r="AQ7" s="186"/>
      <c r="AR7" s="186"/>
      <c r="AS7" s="186"/>
      <c r="AT7" s="186"/>
      <c r="AU7" s="186"/>
      <c r="AV7" s="186"/>
      <c r="AW7" s="186"/>
      <c r="AX7" s="186"/>
      <c r="AY7" s="186"/>
      <c r="AZ7" s="186"/>
      <c r="BA7" s="186"/>
      <c r="BB7" s="186"/>
      <c r="BC7" s="186"/>
      <c r="BD7" s="186"/>
      <c r="BE7" s="186"/>
      <c r="BF7" s="186"/>
      <c r="BG7" s="186"/>
      <c r="BH7" s="186"/>
      <c r="BI7" s="186"/>
      <c r="BJ7" s="186"/>
      <c r="BK7" s="186"/>
      <c r="BL7" s="186"/>
      <c r="BM7" s="186"/>
      <c r="BN7" s="186"/>
      <c r="BO7" s="186"/>
      <c r="BP7" s="186"/>
      <c r="BQ7" s="186"/>
      <c r="BR7" s="186"/>
      <c r="BS7" s="186"/>
      <c r="BT7" s="186"/>
      <c r="BU7" s="186"/>
      <c r="BV7" s="186"/>
      <c r="BW7" s="186"/>
      <c r="BX7" s="186"/>
      <c r="BY7" s="186"/>
      <c r="BZ7" s="186"/>
      <c r="CA7" s="186"/>
      <c r="CB7" s="186"/>
      <c r="CC7" s="186"/>
      <c r="CD7" s="186"/>
      <c r="CE7" s="186"/>
      <c r="CF7" s="186"/>
      <c r="CG7" s="186"/>
      <c r="CH7" s="186"/>
      <c r="CI7" s="186"/>
      <c r="CJ7" s="186"/>
      <c r="CK7" s="186"/>
      <c r="CL7" s="186"/>
      <c r="CM7" s="186"/>
      <c r="CN7" s="186"/>
      <c r="CO7" s="186"/>
      <c r="CP7" s="186"/>
      <c r="CQ7" s="186"/>
      <c r="CR7" s="186"/>
      <c r="CS7" s="186"/>
      <c r="CT7" s="186"/>
      <c r="CU7" s="186"/>
      <c r="CV7" s="186"/>
      <c r="CW7" s="186"/>
      <c r="CX7" s="186"/>
      <c r="CY7" s="186"/>
      <c r="CZ7" s="186"/>
      <c r="DA7" s="186"/>
      <c r="DB7" s="186"/>
      <c r="DC7" s="186"/>
      <c r="DD7" s="186"/>
      <c r="DE7" s="186"/>
      <c r="DF7" s="186"/>
      <c r="DG7" s="186"/>
      <c r="DH7" s="186"/>
      <c r="DI7" s="186"/>
      <c r="DJ7" s="186"/>
      <c r="DK7" s="186"/>
      <c r="DL7" s="186"/>
      <c r="DM7" s="186"/>
      <c r="DN7" s="186"/>
      <c r="DO7" s="186"/>
      <c r="DP7" s="186"/>
      <c r="DQ7" s="186"/>
      <c r="DR7" s="186"/>
      <c r="DS7" s="186"/>
      <c r="DT7" s="186"/>
      <c r="DU7" s="186"/>
      <c r="DV7" s="186"/>
      <c r="DW7" s="186"/>
      <c r="DX7" s="186"/>
      <c r="DY7" s="186"/>
      <c r="DZ7" s="186"/>
      <c r="EA7" s="186"/>
      <c r="EB7" s="186"/>
      <c r="EC7" s="186"/>
      <c r="ED7" s="186"/>
      <c r="EE7" s="186"/>
      <c r="EF7" s="186"/>
      <c r="EG7" s="186"/>
      <c r="EH7" s="186"/>
      <c r="EI7" s="186"/>
      <c r="EJ7" s="186"/>
      <c r="EK7" s="186"/>
    </row>
    <row r="8" spans="1:142" x14ac:dyDescent="0.2">
      <c r="B8" s="131" t="s">
        <v>181</v>
      </c>
      <c r="C8" s="53">
        <v>0</v>
      </c>
      <c r="D8" s="162">
        <v>0</v>
      </c>
      <c r="U8" s="9" t="str">
        <f t="shared" si="10"/>
        <v xml:space="preserve">Storage Income </v>
      </c>
      <c r="V8" s="198">
        <f t="shared" si="11"/>
        <v>0</v>
      </c>
      <c r="W8" s="186"/>
      <c r="X8" s="186"/>
      <c r="Y8" s="186"/>
      <c r="Z8" s="186"/>
      <c r="AA8" s="186"/>
      <c r="AB8" s="186"/>
      <c r="AC8" s="186"/>
      <c r="AD8" s="186"/>
      <c r="AE8" s="186"/>
      <c r="AF8" s="186"/>
      <c r="AG8" s="186"/>
      <c r="AH8" s="186"/>
      <c r="AI8" s="186"/>
      <c r="AJ8" s="186"/>
      <c r="AK8" s="186"/>
      <c r="AL8" s="186"/>
      <c r="AM8" s="186"/>
      <c r="AN8" s="186"/>
      <c r="AO8" s="186"/>
      <c r="AP8" s="186"/>
      <c r="AQ8" s="186"/>
      <c r="AR8" s="186"/>
      <c r="AS8" s="186"/>
      <c r="AT8" s="186"/>
      <c r="AU8" s="186"/>
      <c r="AV8" s="186"/>
      <c r="AW8" s="186"/>
      <c r="AX8" s="186"/>
      <c r="AY8" s="186"/>
      <c r="AZ8" s="186"/>
      <c r="BA8" s="186"/>
      <c r="BB8" s="186"/>
      <c r="BC8" s="186"/>
      <c r="BD8" s="186"/>
      <c r="BE8" s="186"/>
      <c r="BF8" s="186"/>
      <c r="BG8" s="186"/>
      <c r="BH8" s="186"/>
      <c r="BI8" s="186"/>
      <c r="BJ8" s="186"/>
      <c r="BK8" s="186"/>
      <c r="BL8" s="186"/>
      <c r="BM8" s="186"/>
      <c r="BN8" s="186"/>
      <c r="BO8" s="186"/>
      <c r="BP8" s="186"/>
      <c r="BQ8" s="186"/>
      <c r="BR8" s="186"/>
      <c r="BS8" s="186"/>
      <c r="BT8" s="186"/>
      <c r="BU8" s="186"/>
      <c r="BV8" s="186"/>
      <c r="BW8" s="186"/>
      <c r="BX8" s="186"/>
      <c r="BY8" s="186"/>
      <c r="BZ8" s="186"/>
      <c r="CA8" s="186"/>
      <c r="CB8" s="186"/>
      <c r="CC8" s="186"/>
      <c r="CD8" s="186"/>
      <c r="CE8" s="186"/>
      <c r="CF8" s="186"/>
      <c r="CG8" s="186"/>
      <c r="CH8" s="186"/>
      <c r="CI8" s="186"/>
      <c r="CJ8" s="186"/>
      <c r="CK8" s="186"/>
      <c r="CL8" s="186"/>
      <c r="CM8" s="186"/>
      <c r="CN8" s="186"/>
      <c r="CO8" s="186"/>
      <c r="CP8" s="186"/>
      <c r="CQ8" s="186"/>
      <c r="CR8" s="186"/>
      <c r="CS8" s="186"/>
      <c r="CT8" s="186"/>
      <c r="CU8" s="186"/>
      <c r="CV8" s="186"/>
      <c r="CW8" s="186"/>
      <c r="CX8" s="186"/>
      <c r="CY8" s="186"/>
      <c r="CZ8" s="186"/>
      <c r="DA8" s="186"/>
      <c r="DB8" s="186"/>
      <c r="DC8" s="186"/>
      <c r="DD8" s="186"/>
      <c r="DE8" s="186"/>
      <c r="DF8" s="186"/>
      <c r="DG8" s="186"/>
      <c r="DH8" s="186"/>
      <c r="DI8" s="186"/>
      <c r="DJ8" s="186"/>
      <c r="DK8" s="186"/>
      <c r="DL8" s="186"/>
      <c r="DM8" s="186"/>
      <c r="DN8" s="186"/>
      <c r="DO8" s="186"/>
      <c r="DP8" s="186"/>
      <c r="DQ8" s="186"/>
      <c r="DR8" s="186"/>
      <c r="DS8" s="186"/>
      <c r="DT8" s="186"/>
      <c r="DU8" s="186"/>
      <c r="DV8" s="186"/>
      <c r="DW8" s="186"/>
      <c r="DX8" s="186"/>
      <c r="DY8" s="186"/>
      <c r="DZ8" s="186"/>
      <c r="EA8" s="186"/>
      <c r="EB8" s="186"/>
      <c r="EC8" s="186"/>
      <c r="ED8" s="186"/>
      <c r="EE8" s="186"/>
      <c r="EF8" s="186"/>
      <c r="EG8" s="186"/>
      <c r="EH8" s="186"/>
      <c r="EI8" s="186"/>
      <c r="EJ8" s="186"/>
      <c r="EK8" s="186"/>
    </row>
    <row r="9" spans="1:142" x14ac:dyDescent="0.2">
      <c r="B9" s="131" t="s">
        <v>182</v>
      </c>
      <c r="C9" s="53">
        <v>0</v>
      </c>
      <c r="D9" s="162">
        <v>0</v>
      </c>
      <c r="U9" s="9" t="str">
        <f t="shared" si="10"/>
        <v xml:space="preserve">Pet Fees </v>
      </c>
      <c r="V9" s="198">
        <f t="shared" si="11"/>
        <v>0</v>
      </c>
      <c r="W9" s="186"/>
      <c r="X9" s="186"/>
      <c r="Y9" s="186"/>
      <c r="Z9" s="186"/>
      <c r="AA9" s="186"/>
      <c r="AB9" s="186"/>
      <c r="AC9" s="186"/>
      <c r="AD9" s="186"/>
      <c r="AE9" s="186"/>
      <c r="AF9" s="186"/>
      <c r="AG9" s="186"/>
      <c r="AH9" s="186"/>
      <c r="AI9" s="186"/>
      <c r="AJ9" s="186"/>
      <c r="AK9" s="186"/>
      <c r="AL9" s="186"/>
      <c r="AM9" s="186"/>
      <c r="AN9" s="186"/>
      <c r="AO9" s="186"/>
      <c r="AP9" s="186"/>
      <c r="AQ9" s="186"/>
      <c r="AR9" s="186"/>
      <c r="AS9" s="186"/>
      <c r="AT9" s="186"/>
      <c r="AU9" s="186"/>
      <c r="AV9" s="186"/>
      <c r="AW9" s="186"/>
      <c r="AX9" s="186"/>
      <c r="AY9" s="186"/>
      <c r="AZ9" s="186"/>
      <c r="BA9" s="186"/>
      <c r="BB9" s="186"/>
      <c r="BC9" s="186"/>
      <c r="BD9" s="186"/>
      <c r="BE9" s="186"/>
      <c r="BF9" s="186"/>
      <c r="BG9" s="186"/>
      <c r="BH9" s="186"/>
      <c r="BI9" s="186"/>
      <c r="BJ9" s="186"/>
      <c r="BK9" s="186"/>
      <c r="BL9" s="186"/>
      <c r="BM9" s="186"/>
      <c r="BN9" s="186"/>
      <c r="BO9" s="186"/>
      <c r="BP9" s="186"/>
      <c r="BQ9" s="186"/>
      <c r="BR9" s="186"/>
      <c r="BS9" s="186"/>
      <c r="BT9" s="186"/>
      <c r="BU9" s="186"/>
      <c r="BV9" s="186"/>
      <c r="BW9" s="186"/>
      <c r="BX9" s="186"/>
      <c r="BY9" s="186"/>
      <c r="BZ9" s="186"/>
      <c r="CA9" s="186"/>
      <c r="CB9" s="186"/>
      <c r="CC9" s="186"/>
      <c r="CD9" s="186"/>
      <c r="CE9" s="186"/>
      <c r="CF9" s="186"/>
      <c r="CG9" s="186"/>
      <c r="CH9" s="186"/>
      <c r="CI9" s="186"/>
      <c r="CJ9" s="186"/>
      <c r="CK9" s="186"/>
      <c r="CL9" s="186"/>
      <c r="CM9" s="186"/>
      <c r="CN9" s="186"/>
      <c r="CO9" s="186"/>
      <c r="CP9" s="186"/>
      <c r="CQ9" s="186"/>
      <c r="CR9" s="186"/>
      <c r="CS9" s="186"/>
      <c r="CT9" s="186"/>
      <c r="CU9" s="186"/>
      <c r="CV9" s="186"/>
      <c r="CW9" s="186"/>
      <c r="CX9" s="186"/>
      <c r="CY9" s="186"/>
      <c r="CZ9" s="186"/>
      <c r="DA9" s="186"/>
      <c r="DB9" s="186"/>
      <c r="DC9" s="186"/>
      <c r="DD9" s="186"/>
      <c r="DE9" s="186"/>
      <c r="DF9" s="186"/>
      <c r="DG9" s="186"/>
      <c r="DH9" s="186"/>
      <c r="DI9" s="186"/>
      <c r="DJ9" s="186"/>
      <c r="DK9" s="186"/>
      <c r="DL9" s="186"/>
      <c r="DM9" s="186"/>
      <c r="DN9" s="186"/>
      <c r="DO9" s="186"/>
      <c r="DP9" s="186"/>
      <c r="DQ9" s="186"/>
      <c r="DR9" s="186"/>
      <c r="DS9" s="186"/>
      <c r="DT9" s="186"/>
      <c r="DU9" s="186"/>
      <c r="DV9" s="186"/>
      <c r="DW9" s="186"/>
      <c r="DX9" s="186"/>
      <c r="DY9" s="186"/>
      <c r="DZ9" s="186"/>
      <c r="EA9" s="186"/>
      <c r="EB9" s="186"/>
      <c r="EC9" s="186"/>
      <c r="ED9" s="186"/>
      <c r="EE9" s="186"/>
      <c r="EF9" s="186"/>
      <c r="EG9" s="186"/>
      <c r="EH9" s="186"/>
      <c r="EI9" s="186"/>
      <c r="EJ9" s="186"/>
      <c r="EK9" s="186"/>
    </row>
    <row r="10" spans="1:142" x14ac:dyDescent="0.2">
      <c r="B10" s="131" t="s">
        <v>183</v>
      </c>
      <c r="C10" s="53">
        <v>0</v>
      </c>
      <c r="D10" s="162">
        <v>0</v>
      </c>
      <c r="U10" s="9" t="str">
        <f t="shared" si="10"/>
        <v xml:space="preserve">Early Termination Fees </v>
      </c>
      <c r="V10" s="198">
        <f t="shared" si="11"/>
        <v>0</v>
      </c>
      <c r="W10" s="186"/>
      <c r="X10" s="186"/>
      <c r="Y10" s="186"/>
      <c r="Z10" s="186"/>
      <c r="AA10" s="186"/>
      <c r="AB10" s="186"/>
      <c r="AC10" s="186"/>
      <c r="AD10" s="186"/>
      <c r="AE10" s="186"/>
      <c r="AF10" s="186"/>
      <c r="AG10" s="186"/>
      <c r="AH10" s="186"/>
      <c r="AI10" s="186"/>
      <c r="AJ10" s="186"/>
      <c r="AK10" s="186"/>
      <c r="AL10" s="186"/>
      <c r="AM10" s="186"/>
      <c r="AN10" s="186"/>
      <c r="AO10" s="186"/>
      <c r="AP10" s="186"/>
      <c r="AQ10" s="186"/>
      <c r="AR10" s="186"/>
      <c r="AS10" s="186"/>
      <c r="AT10" s="186"/>
      <c r="AU10" s="186"/>
      <c r="AV10" s="186"/>
      <c r="AW10" s="186"/>
      <c r="AX10" s="186"/>
      <c r="AY10" s="186"/>
      <c r="AZ10" s="186"/>
      <c r="BA10" s="186"/>
      <c r="BB10" s="186"/>
      <c r="BC10" s="186"/>
      <c r="BD10" s="186"/>
      <c r="BE10" s="186"/>
      <c r="BF10" s="186"/>
      <c r="BG10" s="186"/>
      <c r="BH10" s="186"/>
      <c r="BI10" s="186"/>
      <c r="BJ10" s="186"/>
      <c r="BK10" s="186"/>
      <c r="BL10" s="186"/>
      <c r="BM10" s="186"/>
      <c r="BN10" s="186"/>
      <c r="BO10" s="186"/>
      <c r="BP10" s="186"/>
      <c r="BQ10" s="186"/>
      <c r="BR10" s="186"/>
      <c r="BS10" s="186"/>
      <c r="BT10" s="186"/>
      <c r="BU10" s="186"/>
      <c r="BV10" s="186"/>
      <c r="BW10" s="186"/>
      <c r="BX10" s="186"/>
      <c r="BY10" s="186"/>
      <c r="BZ10" s="186"/>
      <c r="CA10" s="186"/>
      <c r="CB10" s="186"/>
      <c r="CC10" s="186"/>
      <c r="CD10" s="186"/>
      <c r="CE10" s="186"/>
      <c r="CF10" s="186"/>
      <c r="CG10" s="186"/>
      <c r="CH10" s="186"/>
      <c r="CI10" s="186"/>
      <c r="CJ10" s="186"/>
      <c r="CK10" s="186"/>
      <c r="CL10" s="186"/>
      <c r="CM10" s="186"/>
      <c r="CN10" s="186"/>
      <c r="CO10" s="186"/>
      <c r="CP10" s="186"/>
      <c r="CQ10" s="186"/>
      <c r="CR10" s="186"/>
      <c r="CS10" s="186"/>
      <c r="CT10" s="186"/>
      <c r="CU10" s="186"/>
      <c r="CV10" s="186"/>
      <c r="CW10" s="186"/>
      <c r="CX10" s="186"/>
      <c r="CY10" s="186"/>
      <c r="CZ10" s="186"/>
      <c r="DA10" s="186"/>
      <c r="DB10" s="186"/>
      <c r="DC10" s="186"/>
      <c r="DD10" s="186"/>
      <c r="DE10" s="186"/>
      <c r="DF10" s="186"/>
      <c r="DG10" s="186"/>
      <c r="DH10" s="186"/>
      <c r="DI10" s="186"/>
      <c r="DJ10" s="186"/>
      <c r="DK10" s="186"/>
      <c r="DL10" s="186"/>
      <c r="DM10" s="186"/>
      <c r="DN10" s="186"/>
      <c r="DO10" s="186"/>
      <c r="DP10" s="186"/>
      <c r="DQ10" s="186"/>
      <c r="DR10" s="186"/>
      <c r="DS10" s="186"/>
      <c r="DT10" s="186"/>
      <c r="DU10" s="186"/>
      <c r="DV10" s="186"/>
      <c r="DW10" s="186"/>
      <c r="DX10" s="186"/>
      <c r="DY10" s="186"/>
      <c r="DZ10" s="186"/>
      <c r="EA10" s="186"/>
      <c r="EB10" s="186"/>
      <c r="EC10" s="186"/>
      <c r="ED10" s="186"/>
      <c r="EE10" s="186"/>
      <c r="EF10" s="186"/>
      <c r="EG10" s="186"/>
      <c r="EH10" s="186"/>
      <c r="EI10" s="186"/>
      <c r="EJ10" s="186"/>
      <c r="EK10" s="186"/>
    </row>
    <row r="11" spans="1:142" x14ac:dyDescent="0.2">
      <c r="B11" s="131" t="s">
        <v>184</v>
      </c>
      <c r="C11" s="53">
        <v>0</v>
      </c>
      <c r="D11" s="162">
        <v>0</v>
      </c>
      <c r="U11" s="9" t="str">
        <f t="shared" si="10"/>
        <v xml:space="preserve">Application Fees </v>
      </c>
      <c r="V11" s="198">
        <f t="shared" si="11"/>
        <v>0</v>
      </c>
      <c r="W11" s="186"/>
      <c r="X11" s="186"/>
      <c r="Y11" s="186"/>
      <c r="Z11" s="186"/>
      <c r="AA11" s="186"/>
      <c r="AB11" s="186"/>
      <c r="AC11" s="186"/>
      <c r="AD11" s="186"/>
      <c r="AE11" s="186"/>
      <c r="AF11" s="186"/>
      <c r="AG11" s="186"/>
      <c r="AH11" s="186"/>
      <c r="AI11" s="186"/>
      <c r="AJ11" s="186"/>
      <c r="AK11" s="186"/>
      <c r="AL11" s="186"/>
      <c r="AM11" s="186"/>
      <c r="AN11" s="186"/>
      <c r="AO11" s="186"/>
      <c r="AP11" s="186"/>
      <c r="AQ11" s="186"/>
      <c r="AR11" s="186"/>
      <c r="AS11" s="186"/>
      <c r="AT11" s="186"/>
      <c r="AU11" s="186"/>
      <c r="AV11" s="186"/>
      <c r="AW11" s="186"/>
      <c r="AX11" s="186"/>
      <c r="AY11" s="186"/>
      <c r="AZ11" s="186"/>
      <c r="BA11" s="186"/>
      <c r="BB11" s="186"/>
      <c r="BC11" s="186"/>
      <c r="BD11" s="186"/>
      <c r="BE11" s="186"/>
      <c r="BF11" s="186"/>
      <c r="BG11" s="186"/>
      <c r="BH11" s="186"/>
      <c r="BI11" s="186"/>
      <c r="BJ11" s="186"/>
      <c r="BK11" s="186"/>
      <c r="BL11" s="186"/>
      <c r="BM11" s="186"/>
      <c r="BN11" s="186"/>
      <c r="BO11" s="186"/>
      <c r="BP11" s="186"/>
      <c r="BQ11" s="186"/>
      <c r="BR11" s="186"/>
      <c r="BS11" s="186"/>
      <c r="BT11" s="186"/>
      <c r="BU11" s="186"/>
      <c r="BV11" s="186"/>
      <c r="BW11" s="186"/>
      <c r="BX11" s="186"/>
      <c r="BY11" s="186"/>
      <c r="BZ11" s="186"/>
      <c r="CA11" s="186"/>
      <c r="CB11" s="186"/>
      <c r="CC11" s="186"/>
      <c r="CD11" s="186"/>
      <c r="CE11" s="186"/>
      <c r="CF11" s="186"/>
      <c r="CG11" s="186"/>
      <c r="CH11" s="186"/>
      <c r="CI11" s="186"/>
      <c r="CJ11" s="186"/>
      <c r="CK11" s="186"/>
      <c r="CL11" s="186"/>
      <c r="CM11" s="186"/>
      <c r="CN11" s="186"/>
      <c r="CO11" s="186"/>
      <c r="CP11" s="186"/>
      <c r="CQ11" s="186"/>
      <c r="CR11" s="186"/>
      <c r="CS11" s="186"/>
      <c r="CT11" s="186"/>
      <c r="CU11" s="186"/>
      <c r="CV11" s="186"/>
      <c r="CW11" s="186"/>
      <c r="CX11" s="186"/>
      <c r="CY11" s="186"/>
      <c r="CZ11" s="186"/>
      <c r="DA11" s="186"/>
      <c r="DB11" s="186"/>
      <c r="DC11" s="186"/>
      <c r="DD11" s="186"/>
      <c r="DE11" s="186"/>
      <c r="DF11" s="186"/>
      <c r="DG11" s="186"/>
      <c r="DH11" s="186"/>
      <c r="DI11" s="186"/>
      <c r="DJ11" s="186"/>
      <c r="DK11" s="186"/>
      <c r="DL11" s="186"/>
      <c r="DM11" s="186"/>
      <c r="DN11" s="186"/>
      <c r="DO11" s="186"/>
      <c r="DP11" s="186"/>
      <c r="DQ11" s="186"/>
      <c r="DR11" s="186"/>
      <c r="DS11" s="186"/>
      <c r="DT11" s="186"/>
      <c r="DU11" s="186"/>
      <c r="DV11" s="186"/>
      <c r="DW11" s="186"/>
      <c r="DX11" s="186"/>
      <c r="DY11" s="186"/>
      <c r="DZ11" s="186"/>
      <c r="EA11" s="186"/>
      <c r="EB11" s="186"/>
      <c r="EC11" s="186"/>
      <c r="ED11" s="186"/>
      <c r="EE11" s="186"/>
      <c r="EF11" s="186"/>
      <c r="EG11" s="186"/>
      <c r="EH11" s="186"/>
      <c r="EI11" s="186"/>
      <c r="EJ11" s="186"/>
      <c r="EK11" s="186"/>
    </row>
    <row r="12" spans="1:142" x14ac:dyDescent="0.2">
      <c r="B12" s="131" t="s">
        <v>185</v>
      </c>
      <c r="C12" s="53">
        <v>0</v>
      </c>
      <c r="D12" s="162">
        <v>0</v>
      </c>
      <c r="U12" s="9" t="str">
        <f t="shared" si="10"/>
        <v xml:space="preserve">Tenant Insurance </v>
      </c>
      <c r="V12" s="198">
        <f t="shared" si="11"/>
        <v>0</v>
      </c>
      <c r="W12" s="186"/>
      <c r="X12" s="186"/>
      <c r="Y12" s="186"/>
      <c r="Z12" s="186"/>
      <c r="AA12" s="186"/>
      <c r="AB12" s="186"/>
      <c r="AC12" s="186"/>
      <c r="AD12" s="186"/>
      <c r="AE12" s="186"/>
      <c r="AF12" s="186"/>
      <c r="AG12" s="186"/>
      <c r="AH12" s="186"/>
      <c r="AI12" s="186"/>
      <c r="AJ12" s="186"/>
      <c r="AK12" s="186"/>
      <c r="AL12" s="186"/>
      <c r="AM12" s="186"/>
      <c r="AN12" s="186"/>
      <c r="AO12" s="186"/>
      <c r="AP12" s="186"/>
      <c r="AQ12" s="186"/>
      <c r="AR12" s="186"/>
      <c r="AS12" s="186"/>
      <c r="AT12" s="186"/>
      <c r="AU12" s="186"/>
      <c r="AV12" s="186"/>
      <c r="AW12" s="186"/>
      <c r="AX12" s="186"/>
      <c r="AY12" s="186"/>
      <c r="AZ12" s="186"/>
      <c r="BA12" s="186"/>
      <c r="BB12" s="186"/>
      <c r="BC12" s="186"/>
      <c r="BD12" s="186"/>
      <c r="BE12" s="186"/>
      <c r="BF12" s="186"/>
      <c r="BG12" s="186"/>
      <c r="BH12" s="186"/>
      <c r="BI12" s="186"/>
      <c r="BJ12" s="186"/>
      <c r="BK12" s="186"/>
      <c r="BL12" s="186"/>
      <c r="BM12" s="186"/>
      <c r="BN12" s="186"/>
      <c r="BO12" s="186"/>
      <c r="BP12" s="186"/>
      <c r="BQ12" s="186"/>
      <c r="BR12" s="186"/>
      <c r="BS12" s="186"/>
      <c r="BT12" s="186"/>
      <c r="BU12" s="186"/>
      <c r="BV12" s="186"/>
      <c r="BW12" s="186"/>
      <c r="BX12" s="186"/>
      <c r="BY12" s="186"/>
      <c r="BZ12" s="186"/>
      <c r="CA12" s="186"/>
      <c r="CB12" s="186"/>
      <c r="CC12" s="186"/>
      <c r="CD12" s="186"/>
      <c r="CE12" s="186"/>
      <c r="CF12" s="186"/>
      <c r="CG12" s="186"/>
      <c r="CH12" s="186"/>
      <c r="CI12" s="186"/>
      <c r="CJ12" s="186"/>
      <c r="CK12" s="186"/>
      <c r="CL12" s="186"/>
      <c r="CM12" s="186"/>
      <c r="CN12" s="186"/>
      <c r="CO12" s="186"/>
      <c r="CP12" s="186"/>
      <c r="CQ12" s="186"/>
      <c r="CR12" s="186"/>
      <c r="CS12" s="186"/>
      <c r="CT12" s="186"/>
      <c r="CU12" s="186"/>
      <c r="CV12" s="186"/>
      <c r="CW12" s="186"/>
      <c r="CX12" s="186"/>
      <c r="CY12" s="186"/>
      <c r="CZ12" s="186"/>
      <c r="DA12" s="186"/>
      <c r="DB12" s="186"/>
      <c r="DC12" s="186"/>
      <c r="DD12" s="186"/>
      <c r="DE12" s="186"/>
      <c r="DF12" s="186"/>
      <c r="DG12" s="186"/>
      <c r="DH12" s="186"/>
      <c r="DI12" s="186"/>
      <c r="DJ12" s="186"/>
      <c r="DK12" s="186"/>
      <c r="DL12" s="186"/>
      <c r="DM12" s="186"/>
      <c r="DN12" s="186"/>
      <c r="DO12" s="186"/>
      <c r="DP12" s="186"/>
      <c r="DQ12" s="186"/>
      <c r="DR12" s="186"/>
      <c r="DS12" s="186"/>
      <c r="DT12" s="186"/>
      <c r="DU12" s="186"/>
      <c r="DV12" s="186"/>
      <c r="DW12" s="186"/>
      <c r="DX12" s="186"/>
      <c r="DY12" s="186"/>
      <c r="DZ12" s="186"/>
      <c r="EA12" s="186"/>
      <c r="EB12" s="186"/>
      <c r="EC12" s="186"/>
      <c r="ED12" s="186"/>
      <c r="EE12" s="186"/>
      <c r="EF12" s="186"/>
      <c r="EG12" s="186"/>
      <c r="EH12" s="186"/>
      <c r="EI12" s="186"/>
      <c r="EJ12" s="186"/>
      <c r="EK12" s="186"/>
    </row>
    <row r="13" spans="1:142" x14ac:dyDescent="0.2">
      <c r="B13" s="131" t="s">
        <v>186</v>
      </c>
      <c r="C13" s="53">
        <v>0</v>
      </c>
      <c r="D13" s="162">
        <v>0</v>
      </c>
      <c r="U13" s="9" t="str">
        <f t="shared" si="10"/>
        <v xml:space="preserve">Utility Billback </v>
      </c>
      <c r="V13" s="198">
        <f t="shared" si="11"/>
        <v>0</v>
      </c>
      <c r="W13" s="186"/>
      <c r="X13" s="186"/>
      <c r="Y13" s="186"/>
      <c r="Z13" s="186"/>
      <c r="AA13" s="186"/>
      <c r="AB13" s="186"/>
      <c r="AC13" s="186"/>
      <c r="AD13" s="186"/>
      <c r="AE13" s="186"/>
      <c r="AF13" s="186"/>
      <c r="AG13" s="186"/>
      <c r="AH13" s="186"/>
      <c r="AI13" s="186"/>
      <c r="AJ13" s="186"/>
      <c r="AK13" s="186"/>
      <c r="AL13" s="186"/>
      <c r="AM13" s="186"/>
      <c r="AN13" s="186"/>
      <c r="AO13" s="186"/>
      <c r="AP13" s="186"/>
      <c r="AQ13" s="186"/>
      <c r="AR13" s="186"/>
      <c r="AS13" s="186"/>
      <c r="AT13" s="186"/>
      <c r="AU13" s="186"/>
      <c r="AV13" s="186"/>
      <c r="AW13" s="186"/>
      <c r="AX13" s="186"/>
      <c r="AY13" s="186"/>
      <c r="AZ13" s="186"/>
      <c r="BA13" s="186"/>
      <c r="BB13" s="186"/>
      <c r="BC13" s="186"/>
      <c r="BD13" s="186"/>
      <c r="BE13" s="186"/>
      <c r="BF13" s="186"/>
      <c r="BG13" s="186"/>
      <c r="BH13" s="186"/>
      <c r="BI13" s="186"/>
      <c r="BJ13" s="186"/>
      <c r="BK13" s="186"/>
      <c r="BL13" s="186"/>
      <c r="BM13" s="186"/>
      <c r="BN13" s="186"/>
      <c r="BO13" s="186"/>
      <c r="BP13" s="186"/>
      <c r="BQ13" s="186"/>
      <c r="BR13" s="186"/>
      <c r="BS13" s="186"/>
      <c r="BT13" s="186"/>
      <c r="BU13" s="186"/>
      <c r="BV13" s="186"/>
      <c r="BW13" s="186"/>
      <c r="BX13" s="186"/>
      <c r="BY13" s="186"/>
      <c r="BZ13" s="186"/>
      <c r="CA13" s="186"/>
      <c r="CB13" s="186"/>
      <c r="CC13" s="186"/>
      <c r="CD13" s="186"/>
      <c r="CE13" s="186"/>
      <c r="CF13" s="186"/>
      <c r="CG13" s="186"/>
      <c r="CH13" s="186"/>
      <c r="CI13" s="186"/>
      <c r="CJ13" s="186"/>
      <c r="CK13" s="186"/>
      <c r="CL13" s="186"/>
      <c r="CM13" s="186"/>
      <c r="CN13" s="186"/>
      <c r="CO13" s="186"/>
      <c r="CP13" s="186"/>
      <c r="CQ13" s="186"/>
      <c r="CR13" s="186"/>
      <c r="CS13" s="186"/>
      <c r="CT13" s="186"/>
      <c r="CU13" s="186"/>
      <c r="CV13" s="186"/>
      <c r="CW13" s="186"/>
      <c r="CX13" s="186"/>
      <c r="CY13" s="186"/>
      <c r="CZ13" s="186"/>
      <c r="DA13" s="186"/>
      <c r="DB13" s="186"/>
      <c r="DC13" s="186"/>
      <c r="DD13" s="186"/>
      <c r="DE13" s="186"/>
      <c r="DF13" s="186"/>
      <c r="DG13" s="186"/>
      <c r="DH13" s="186"/>
      <c r="DI13" s="186"/>
      <c r="DJ13" s="186"/>
      <c r="DK13" s="186"/>
      <c r="DL13" s="186"/>
      <c r="DM13" s="186"/>
      <c r="DN13" s="186"/>
      <c r="DO13" s="186"/>
      <c r="DP13" s="186"/>
      <c r="DQ13" s="186"/>
      <c r="DR13" s="186"/>
      <c r="DS13" s="186"/>
      <c r="DT13" s="186"/>
      <c r="DU13" s="186"/>
      <c r="DV13" s="186"/>
      <c r="DW13" s="186"/>
      <c r="DX13" s="186"/>
      <c r="DY13" s="186"/>
      <c r="DZ13" s="186"/>
      <c r="EA13" s="186"/>
      <c r="EB13" s="186"/>
      <c r="EC13" s="186"/>
      <c r="ED13" s="186"/>
      <c r="EE13" s="186"/>
      <c r="EF13" s="186"/>
      <c r="EG13" s="186"/>
      <c r="EH13" s="186"/>
      <c r="EI13" s="186"/>
      <c r="EJ13" s="186"/>
      <c r="EK13" s="186"/>
    </row>
    <row r="14" spans="1:142" x14ac:dyDescent="0.2">
      <c r="B14" s="131" t="s">
        <v>187</v>
      </c>
      <c r="C14" s="53">
        <v>0</v>
      </c>
      <c r="D14" s="162">
        <v>0</v>
      </c>
      <c r="U14" s="9" t="str">
        <f t="shared" si="10"/>
        <v xml:space="preserve">Move-Out Charges </v>
      </c>
      <c r="V14" s="198">
        <f t="shared" si="11"/>
        <v>0</v>
      </c>
      <c r="W14" s="186"/>
      <c r="X14" s="186"/>
      <c r="Y14" s="186"/>
      <c r="Z14" s="186"/>
      <c r="AA14" s="186"/>
      <c r="AB14" s="186"/>
      <c r="AC14" s="186"/>
      <c r="AD14" s="186"/>
      <c r="AE14" s="186"/>
      <c r="AF14" s="186"/>
      <c r="AG14" s="186"/>
      <c r="AH14" s="186"/>
      <c r="AI14" s="186"/>
      <c r="AJ14" s="186"/>
      <c r="AK14" s="186"/>
      <c r="AL14" s="186"/>
      <c r="AM14" s="186"/>
      <c r="AN14" s="186"/>
      <c r="AO14" s="186"/>
      <c r="AP14" s="186"/>
      <c r="AQ14" s="186"/>
      <c r="AR14" s="186"/>
      <c r="AS14" s="186"/>
      <c r="AT14" s="186"/>
      <c r="AU14" s="186"/>
      <c r="AV14" s="186"/>
      <c r="AW14" s="186"/>
      <c r="AX14" s="186"/>
      <c r="AY14" s="186"/>
      <c r="AZ14" s="186"/>
      <c r="BA14" s="186"/>
      <c r="BB14" s="186"/>
      <c r="BC14" s="186"/>
      <c r="BD14" s="186"/>
      <c r="BE14" s="186"/>
      <c r="BF14" s="186"/>
      <c r="BG14" s="186"/>
      <c r="BH14" s="186"/>
      <c r="BI14" s="186"/>
      <c r="BJ14" s="186"/>
      <c r="BK14" s="186"/>
      <c r="BL14" s="186"/>
      <c r="BM14" s="186"/>
      <c r="BN14" s="186"/>
      <c r="BO14" s="186"/>
      <c r="BP14" s="186"/>
      <c r="BQ14" s="186"/>
      <c r="BR14" s="186"/>
      <c r="BS14" s="186"/>
      <c r="BT14" s="186"/>
      <c r="BU14" s="186"/>
      <c r="BV14" s="186"/>
      <c r="BW14" s="186"/>
      <c r="BX14" s="186"/>
      <c r="BY14" s="186"/>
      <c r="BZ14" s="186"/>
      <c r="CA14" s="186"/>
      <c r="CB14" s="186"/>
      <c r="CC14" s="186"/>
      <c r="CD14" s="186"/>
      <c r="CE14" s="186"/>
      <c r="CF14" s="186"/>
      <c r="CG14" s="186"/>
      <c r="CH14" s="186"/>
      <c r="CI14" s="186"/>
      <c r="CJ14" s="186"/>
      <c r="CK14" s="186"/>
      <c r="CL14" s="186"/>
      <c r="CM14" s="186"/>
      <c r="CN14" s="186"/>
      <c r="CO14" s="186"/>
      <c r="CP14" s="186"/>
      <c r="CQ14" s="186"/>
      <c r="CR14" s="186"/>
      <c r="CS14" s="186"/>
      <c r="CT14" s="186"/>
      <c r="CU14" s="186"/>
      <c r="CV14" s="186"/>
      <c r="CW14" s="186"/>
      <c r="CX14" s="186"/>
      <c r="CY14" s="186"/>
      <c r="CZ14" s="186"/>
      <c r="DA14" s="186"/>
      <c r="DB14" s="186"/>
      <c r="DC14" s="186"/>
      <c r="DD14" s="186"/>
      <c r="DE14" s="186"/>
      <c r="DF14" s="186"/>
      <c r="DG14" s="186"/>
      <c r="DH14" s="186"/>
      <c r="DI14" s="186"/>
      <c r="DJ14" s="186"/>
      <c r="DK14" s="186"/>
      <c r="DL14" s="186"/>
      <c r="DM14" s="186"/>
      <c r="DN14" s="186"/>
      <c r="DO14" s="186"/>
      <c r="DP14" s="186"/>
      <c r="DQ14" s="186"/>
      <c r="DR14" s="186"/>
      <c r="DS14" s="186"/>
      <c r="DT14" s="186"/>
      <c r="DU14" s="186"/>
      <c r="DV14" s="186"/>
      <c r="DW14" s="186"/>
      <c r="DX14" s="186"/>
      <c r="DY14" s="186"/>
      <c r="DZ14" s="186"/>
      <c r="EA14" s="186"/>
      <c r="EB14" s="186"/>
      <c r="EC14" s="186"/>
      <c r="ED14" s="186"/>
      <c r="EE14" s="186"/>
      <c r="EF14" s="186"/>
      <c r="EG14" s="186"/>
      <c r="EH14" s="186"/>
      <c r="EI14" s="186"/>
      <c r="EJ14" s="186"/>
      <c r="EK14" s="186"/>
    </row>
    <row r="15" spans="1:142" x14ac:dyDescent="0.2">
      <c r="B15" s="131" t="s">
        <v>188</v>
      </c>
      <c r="C15" s="53">
        <v>0</v>
      </c>
      <c r="D15" s="162">
        <v>0</v>
      </c>
      <c r="U15" s="9" t="str">
        <f t="shared" si="10"/>
        <v xml:space="preserve">Misc. Income </v>
      </c>
      <c r="V15" s="198">
        <f t="shared" si="11"/>
        <v>0</v>
      </c>
      <c r="W15" s="186"/>
      <c r="X15" s="186"/>
      <c r="Y15" s="186"/>
      <c r="Z15" s="186"/>
      <c r="AA15" s="186"/>
      <c r="AB15" s="186"/>
      <c r="AC15" s="186"/>
      <c r="AD15" s="186"/>
      <c r="AE15" s="186"/>
      <c r="AF15" s="186"/>
      <c r="AG15" s="186"/>
      <c r="AH15" s="186"/>
      <c r="AI15" s="186"/>
      <c r="AJ15" s="186"/>
      <c r="AK15" s="186"/>
      <c r="AL15" s="186"/>
      <c r="AM15" s="186"/>
      <c r="AN15" s="186"/>
      <c r="AO15" s="186"/>
      <c r="AP15" s="186"/>
      <c r="AQ15" s="186"/>
      <c r="AR15" s="186"/>
      <c r="AS15" s="186"/>
      <c r="AT15" s="186"/>
      <c r="AU15" s="186"/>
      <c r="AV15" s="186"/>
      <c r="AW15" s="186"/>
      <c r="AX15" s="186"/>
      <c r="AY15" s="186"/>
      <c r="AZ15" s="186"/>
      <c r="BA15" s="186"/>
      <c r="BB15" s="186"/>
      <c r="BC15" s="186"/>
      <c r="BD15" s="186"/>
      <c r="BE15" s="186"/>
      <c r="BF15" s="186"/>
      <c r="BG15" s="186"/>
      <c r="BH15" s="186"/>
      <c r="BI15" s="186"/>
      <c r="BJ15" s="186"/>
      <c r="BK15" s="186"/>
      <c r="BL15" s="186"/>
      <c r="BM15" s="186"/>
      <c r="BN15" s="186"/>
      <c r="BO15" s="186"/>
      <c r="BP15" s="186"/>
      <c r="BQ15" s="186"/>
      <c r="BR15" s="186"/>
      <c r="BS15" s="186"/>
      <c r="BT15" s="186"/>
      <c r="BU15" s="186"/>
      <c r="BV15" s="186"/>
      <c r="BW15" s="186"/>
      <c r="BX15" s="186"/>
      <c r="BY15" s="186"/>
      <c r="BZ15" s="186"/>
      <c r="CA15" s="186"/>
      <c r="CB15" s="186"/>
      <c r="CC15" s="186"/>
      <c r="CD15" s="186"/>
      <c r="CE15" s="186"/>
      <c r="CF15" s="186"/>
      <c r="CG15" s="186"/>
      <c r="CH15" s="186"/>
      <c r="CI15" s="186"/>
      <c r="CJ15" s="186"/>
      <c r="CK15" s="186"/>
      <c r="CL15" s="186"/>
      <c r="CM15" s="186"/>
      <c r="CN15" s="186"/>
      <c r="CO15" s="186"/>
      <c r="CP15" s="186"/>
      <c r="CQ15" s="186"/>
      <c r="CR15" s="186"/>
      <c r="CS15" s="186"/>
      <c r="CT15" s="186"/>
      <c r="CU15" s="186"/>
      <c r="CV15" s="186"/>
      <c r="CW15" s="186"/>
      <c r="CX15" s="186"/>
      <c r="CY15" s="186"/>
      <c r="CZ15" s="186"/>
      <c r="DA15" s="186"/>
      <c r="DB15" s="186"/>
      <c r="DC15" s="186"/>
      <c r="DD15" s="186"/>
      <c r="DE15" s="186"/>
      <c r="DF15" s="186"/>
      <c r="DG15" s="186"/>
      <c r="DH15" s="186"/>
      <c r="DI15" s="186"/>
      <c r="DJ15" s="186"/>
      <c r="DK15" s="186"/>
      <c r="DL15" s="186"/>
      <c r="DM15" s="186"/>
      <c r="DN15" s="186"/>
      <c r="DO15" s="186"/>
      <c r="DP15" s="186"/>
      <c r="DQ15" s="186"/>
      <c r="DR15" s="186"/>
      <c r="DS15" s="186"/>
      <c r="DT15" s="186"/>
      <c r="DU15" s="186"/>
      <c r="DV15" s="186"/>
      <c r="DW15" s="186"/>
      <c r="DX15" s="186"/>
      <c r="DY15" s="186"/>
      <c r="DZ15" s="186"/>
      <c r="EA15" s="186"/>
      <c r="EB15" s="186"/>
      <c r="EC15" s="186"/>
      <c r="ED15" s="186"/>
      <c r="EE15" s="186"/>
      <c r="EF15" s="186"/>
      <c r="EG15" s="186"/>
      <c r="EH15" s="186"/>
      <c r="EI15" s="186"/>
      <c r="EJ15" s="186"/>
      <c r="EK15" s="186"/>
    </row>
    <row r="16" spans="1:142" s="80" customFormat="1" ht="17" thickBot="1" x14ac:dyDescent="0.25">
      <c r="A16" s="193" t="s">
        <v>189</v>
      </c>
      <c r="D16" s="163">
        <f>(V2)</f>
        <v>44985</v>
      </c>
      <c r="V16" s="200">
        <f>SUM(V5:V15)</f>
        <v>25874.324000000004</v>
      </c>
      <c r="W16" s="168">
        <f t="shared" ref="W16:BB16" si="12">SUM(W5:W5)</f>
        <v>25874.324000000004</v>
      </c>
      <c r="X16" s="168">
        <f t="shared" si="12"/>
        <v>25874.324000000004</v>
      </c>
      <c r="Y16" s="168">
        <f t="shared" si="12"/>
        <v>25874.324000000004</v>
      </c>
      <c r="Z16" s="168">
        <f t="shared" si="12"/>
        <v>25874.324000000004</v>
      </c>
      <c r="AA16" s="168">
        <f t="shared" si="12"/>
        <v>25874.324000000004</v>
      </c>
      <c r="AB16" s="168">
        <f t="shared" si="12"/>
        <v>25874.324000000004</v>
      </c>
      <c r="AC16" s="168">
        <f t="shared" si="12"/>
        <v>25874.324000000004</v>
      </c>
      <c r="AD16" s="168">
        <f t="shared" si="12"/>
        <v>25874.324000000004</v>
      </c>
      <c r="AE16" s="168">
        <f t="shared" si="12"/>
        <v>25874.324000000004</v>
      </c>
      <c r="AF16" s="168">
        <f t="shared" si="12"/>
        <v>25874.324000000004</v>
      </c>
      <c r="AG16" s="168">
        <f t="shared" si="12"/>
        <v>25874.324000000004</v>
      </c>
      <c r="AH16" s="168">
        <f t="shared" si="12"/>
        <v>26650.553720000004</v>
      </c>
      <c r="AI16" s="168">
        <f t="shared" si="12"/>
        <v>26650.553720000004</v>
      </c>
      <c r="AJ16" s="168">
        <f t="shared" si="12"/>
        <v>26650.553720000004</v>
      </c>
      <c r="AK16" s="168">
        <f t="shared" si="12"/>
        <v>26650.553720000004</v>
      </c>
      <c r="AL16" s="168">
        <f t="shared" si="12"/>
        <v>26650.553720000004</v>
      </c>
      <c r="AM16" s="168">
        <f t="shared" si="12"/>
        <v>26650.553720000004</v>
      </c>
      <c r="AN16" s="168">
        <f t="shared" si="12"/>
        <v>26650.553720000004</v>
      </c>
      <c r="AO16" s="168">
        <f t="shared" si="12"/>
        <v>26650.553720000004</v>
      </c>
      <c r="AP16" s="168">
        <f t="shared" si="12"/>
        <v>26650.553720000004</v>
      </c>
      <c r="AQ16" s="168">
        <f t="shared" si="12"/>
        <v>26650.553720000004</v>
      </c>
      <c r="AR16" s="168">
        <f t="shared" si="12"/>
        <v>26650.553720000004</v>
      </c>
      <c r="AS16" s="168">
        <f t="shared" si="12"/>
        <v>26650.553720000004</v>
      </c>
      <c r="AT16" s="168">
        <f t="shared" si="12"/>
        <v>27450.070331600004</v>
      </c>
      <c r="AU16" s="168">
        <f t="shared" si="12"/>
        <v>27450.070331600004</v>
      </c>
      <c r="AV16" s="168">
        <f t="shared" si="12"/>
        <v>27450.070331600004</v>
      </c>
      <c r="AW16" s="168">
        <f t="shared" si="12"/>
        <v>27450.070331600004</v>
      </c>
      <c r="AX16" s="168">
        <f t="shared" si="12"/>
        <v>27450.070331600004</v>
      </c>
      <c r="AY16" s="168">
        <f t="shared" si="12"/>
        <v>27450.070331600004</v>
      </c>
      <c r="AZ16" s="168">
        <f t="shared" si="12"/>
        <v>27450.070331600004</v>
      </c>
      <c r="BA16" s="168">
        <f t="shared" si="12"/>
        <v>27450.070331600004</v>
      </c>
      <c r="BB16" s="168">
        <f t="shared" si="12"/>
        <v>27450.070331600004</v>
      </c>
      <c r="BC16" s="168">
        <f t="shared" ref="BC16:CH16" si="13">SUM(BC5:BC5)</f>
        <v>27450.070331600004</v>
      </c>
      <c r="BD16" s="168">
        <f t="shared" si="13"/>
        <v>27450.070331600004</v>
      </c>
      <c r="BE16" s="168">
        <f t="shared" si="13"/>
        <v>27450.070331600004</v>
      </c>
      <c r="BF16" s="168">
        <f t="shared" si="13"/>
        <v>28273.572441547989</v>
      </c>
      <c r="BG16" s="168">
        <f t="shared" si="13"/>
        <v>28273.572441547989</v>
      </c>
      <c r="BH16" s="168">
        <f t="shared" si="13"/>
        <v>28273.572441547989</v>
      </c>
      <c r="BI16" s="168">
        <f t="shared" si="13"/>
        <v>28273.572441547989</v>
      </c>
      <c r="BJ16" s="168">
        <f t="shared" si="13"/>
        <v>28273.572441547989</v>
      </c>
      <c r="BK16" s="168">
        <f t="shared" si="13"/>
        <v>28273.572441547989</v>
      </c>
      <c r="BL16" s="168">
        <f t="shared" si="13"/>
        <v>28273.572441547989</v>
      </c>
      <c r="BM16" s="168">
        <f t="shared" si="13"/>
        <v>28273.572441547989</v>
      </c>
      <c r="BN16" s="168">
        <f t="shared" si="13"/>
        <v>28273.572441547989</v>
      </c>
      <c r="BO16" s="168">
        <f t="shared" si="13"/>
        <v>28273.572441547989</v>
      </c>
      <c r="BP16" s="168">
        <f t="shared" si="13"/>
        <v>28273.572441547989</v>
      </c>
      <c r="BQ16" s="168">
        <f t="shared" si="13"/>
        <v>28273.572441547989</v>
      </c>
      <c r="BR16" s="168">
        <f t="shared" si="13"/>
        <v>29121.779614794439</v>
      </c>
      <c r="BS16" s="168">
        <f t="shared" si="13"/>
        <v>29121.779614794439</v>
      </c>
      <c r="BT16" s="168">
        <f t="shared" si="13"/>
        <v>29121.779614794439</v>
      </c>
      <c r="BU16" s="168">
        <f t="shared" si="13"/>
        <v>29121.779614794439</v>
      </c>
      <c r="BV16" s="168">
        <f t="shared" si="13"/>
        <v>29121.779614794439</v>
      </c>
      <c r="BW16" s="168">
        <f t="shared" si="13"/>
        <v>29121.779614794439</v>
      </c>
      <c r="BX16" s="168">
        <f t="shared" si="13"/>
        <v>29121.779614794439</v>
      </c>
      <c r="BY16" s="168">
        <f t="shared" si="13"/>
        <v>29121.779614794439</v>
      </c>
      <c r="BZ16" s="168">
        <f t="shared" si="13"/>
        <v>29121.779614794439</v>
      </c>
      <c r="CA16" s="168">
        <f t="shared" si="13"/>
        <v>29121.779614794439</v>
      </c>
      <c r="CB16" s="168">
        <f t="shared" si="13"/>
        <v>29121.779614794439</v>
      </c>
      <c r="CC16" s="168">
        <f t="shared" si="13"/>
        <v>29121.779614794439</v>
      </c>
      <c r="CD16" s="168">
        <f t="shared" si="13"/>
        <v>29995.433003238257</v>
      </c>
      <c r="CE16" s="168">
        <f t="shared" si="13"/>
        <v>29995.433003238257</v>
      </c>
      <c r="CF16" s="168">
        <f t="shared" si="13"/>
        <v>29995.433003238257</v>
      </c>
      <c r="CG16" s="168">
        <f t="shared" si="13"/>
        <v>29995.433003238257</v>
      </c>
      <c r="CH16" s="168">
        <f t="shared" si="13"/>
        <v>29995.433003238257</v>
      </c>
      <c r="CI16" s="168">
        <f t="shared" ref="CI16:DN16" si="14">SUM(CI5:CI5)</f>
        <v>29995.433003238257</v>
      </c>
      <c r="CJ16" s="168">
        <f t="shared" si="14"/>
        <v>29995.433003238257</v>
      </c>
      <c r="CK16" s="168">
        <f t="shared" si="14"/>
        <v>29995.433003238257</v>
      </c>
      <c r="CL16" s="168">
        <f t="shared" si="14"/>
        <v>29995.433003238257</v>
      </c>
      <c r="CM16" s="168">
        <f t="shared" si="14"/>
        <v>29995.433003238257</v>
      </c>
      <c r="CN16" s="168">
        <f t="shared" si="14"/>
        <v>29995.433003238257</v>
      </c>
      <c r="CO16" s="168">
        <f t="shared" si="14"/>
        <v>29995.433003238257</v>
      </c>
      <c r="CP16" s="168">
        <f t="shared" si="14"/>
        <v>30895.295993335418</v>
      </c>
      <c r="CQ16" s="168">
        <f t="shared" si="14"/>
        <v>30895.295993335418</v>
      </c>
      <c r="CR16" s="168">
        <f t="shared" si="14"/>
        <v>30895.295993335418</v>
      </c>
      <c r="CS16" s="168">
        <f t="shared" si="14"/>
        <v>30895.295993335418</v>
      </c>
      <c r="CT16" s="168">
        <f t="shared" si="14"/>
        <v>30895.295993335418</v>
      </c>
      <c r="CU16" s="168">
        <f t="shared" si="14"/>
        <v>30895.295993335418</v>
      </c>
      <c r="CV16" s="168">
        <f t="shared" si="14"/>
        <v>30895.295993335418</v>
      </c>
      <c r="CW16" s="168">
        <f t="shared" si="14"/>
        <v>30895.295993335418</v>
      </c>
      <c r="CX16" s="168">
        <f t="shared" si="14"/>
        <v>30895.295993335418</v>
      </c>
      <c r="CY16" s="168">
        <f t="shared" si="14"/>
        <v>30895.295993335418</v>
      </c>
      <c r="CZ16" s="168">
        <f t="shared" si="14"/>
        <v>30895.295993335418</v>
      </c>
      <c r="DA16" s="168">
        <f t="shared" si="14"/>
        <v>30895.295993335418</v>
      </c>
      <c r="DB16" s="168">
        <f t="shared" si="14"/>
        <v>31822.154873135492</v>
      </c>
      <c r="DC16" s="168">
        <f t="shared" si="14"/>
        <v>31822.154873135492</v>
      </c>
      <c r="DD16" s="168">
        <f t="shared" si="14"/>
        <v>31822.154873135492</v>
      </c>
      <c r="DE16" s="168">
        <f t="shared" si="14"/>
        <v>31822.154873135492</v>
      </c>
      <c r="DF16" s="168">
        <f t="shared" si="14"/>
        <v>31822.154873135492</v>
      </c>
      <c r="DG16" s="168">
        <f t="shared" si="14"/>
        <v>31822.154873135492</v>
      </c>
      <c r="DH16" s="168">
        <f t="shared" si="14"/>
        <v>31822.154873135492</v>
      </c>
      <c r="DI16" s="168">
        <f t="shared" si="14"/>
        <v>31822.154873135492</v>
      </c>
      <c r="DJ16" s="168">
        <f t="shared" si="14"/>
        <v>31822.154873135492</v>
      </c>
      <c r="DK16" s="168">
        <f t="shared" si="14"/>
        <v>31822.154873135492</v>
      </c>
      <c r="DL16" s="168">
        <f t="shared" si="14"/>
        <v>31822.154873135492</v>
      </c>
      <c r="DM16" s="168">
        <f t="shared" si="14"/>
        <v>31822.154873135492</v>
      </c>
      <c r="DN16" s="168">
        <f t="shared" si="14"/>
        <v>32776.819519329547</v>
      </c>
      <c r="DO16" s="168">
        <f t="shared" ref="DO16:EK16" si="15">SUM(DO5:DO5)</f>
        <v>32776.819519329547</v>
      </c>
      <c r="DP16" s="168">
        <f t="shared" si="15"/>
        <v>32776.819519329547</v>
      </c>
      <c r="DQ16" s="168">
        <f t="shared" si="15"/>
        <v>32776.819519329547</v>
      </c>
      <c r="DR16" s="168">
        <f t="shared" si="15"/>
        <v>32776.819519329547</v>
      </c>
      <c r="DS16" s="168">
        <f t="shared" si="15"/>
        <v>32776.819519329547</v>
      </c>
      <c r="DT16" s="168">
        <f t="shared" si="15"/>
        <v>32776.819519329547</v>
      </c>
      <c r="DU16" s="168">
        <f t="shared" si="15"/>
        <v>32776.819519329547</v>
      </c>
      <c r="DV16" s="168">
        <f t="shared" si="15"/>
        <v>32776.819519329547</v>
      </c>
      <c r="DW16" s="168">
        <f t="shared" si="15"/>
        <v>32776.819519329547</v>
      </c>
      <c r="DX16" s="168">
        <f t="shared" si="15"/>
        <v>32776.819519329547</v>
      </c>
      <c r="DY16" s="168">
        <f t="shared" si="15"/>
        <v>32776.819519329547</v>
      </c>
      <c r="DZ16" s="168">
        <f t="shared" si="15"/>
        <v>33760.124104909424</v>
      </c>
      <c r="EA16" s="168">
        <f t="shared" si="15"/>
        <v>33760.124104909424</v>
      </c>
      <c r="EB16" s="168">
        <f t="shared" si="15"/>
        <v>33760.124104909424</v>
      </c>
      <c r="EC16" s="168">
        <f t="shared" si="15"/>
        <v>33760.124104909424</v>
      </c>
      <c r="ED16" s="168">
        <f t="shared" si="15"/>
        <v>33760.124104909424</v>
      </c>
      <c r="EE16" s="168">
        <f t="shared" si="15"/>
        <v>33760.124104909424</v>
      </c>
      <c r="EF16" s="168">
        <f t="shared" si="15"/>
        <v>33760.124104909424</v>
      </c>
      <c r="EG16" s="168">
        <f t="shared" si="15"/>
        <v>33760.124104909424</v>
      </c>
      <c r="EH16" s="168">
        <f t="shared" si="15"/>
        <v>33760.124104909424</v>
      </c>
      <c r="EI16" s="168">
        <f t="shared" si="15"/>
        <v>33760.124104909424</v>
      </c>
      <c r="EJ16" s="168">
        <f t="shared" si="15"/>
        <v>33760.124104909424</v>
      </c>
      <c r="EK16" s="168">
        <f t="shared" si="15"/>
        <v>33760.124104909424</v>
      </c>
    </row>
    <row r="17" spans="1:141" x14ac:dyDescent="0.2">
      <c r="A17" s="121">
        <v>1</v>
      </c>
      <c r="B17" s="131" t="s">
        <v>176</v>
      </c>
      <c r="C17" s="179">
        <v>700</v>
      </c>
      <c r="D17" s="164">
        <v>1.0357000000000001</v>
      </c>
      <c r="U17" s="9"/>
      <c r="V17" s="201">
        <f t="shared" ref="V17:AK40" si="16">($C17*$D17)*(1+Rental_Increase)^(V$3-1)</f>
        <v>724.99</v>
      </c>
      <c r="W17" s="201">
        <f t="shared" si="16"/>
        <v>724.99</v>
      </c>
      <c r="X17" s="201">
        <f t="shared" si="16"/>
        <v>724.99</v>
      </c>
      <c r="Y17" s="201">
        <f t="shared" si="16"/>
        <v>724.99</v>
      </c>
      <c r="Z17" s="201">
        <f t="shared" si="16"/>
        <v>724.99</v>
      </c>
      <c r="AA17" s="201">
        <f t="shared" si="16"/>
        <v>724.99</v>
      </c>
      <c r="AB17" s="201">
        <f t="shared" si="16"/>
        <v>724.99</v>
      </c>
      <c r="AC17" s="201">
        <f t="shared" si="16"/>
        <v>724.99</v>
      </c>
      <c r="AD17" s="201">
        <f t="shared" si="16"/>
        <v>724.99</v>
      </c>
      <c r="AE17" s="201">
        <f t="shared" si="16"/>
        <v>724.99</v>
      </c>
      <c r="AF17" s="201">
        <f t="shared" si="16"/>
        <v>724.99</v>
      </c>
      <c r="AG17" s="201">
        <f t="shared" si="16"/>
        <v>724.99</v>
      </c>
      <c r="AH17" s="201">
        <f t="shared" si="16"/>
        <v>746.73970000000008</v>
      </c>
      <c r="AI17" s="201">
        <f t="shared" si="16"/>
        <v>746.73970000000008</v>
      </c>
      <c r="AJ17" s="201">
        <f t="shared" si="16"/>
        <v>746.73970000000008</v>
      </c>
      <c r="AK17" s="201">
        <f t="shared" si="16"/>
        <v>746.73970000000008</v>
      </c>
      <c r="AL17" s="201">
        <f t="shared" ref="AL17:CW20" si="17">($C17*$D17)*(1+Rental_Increase)^(AL$3-1)</f>
        <v>746.73970000000008</v>
      </c>
      <c r="AM17" s="201">
        <f t="shared" si="17"/>
        <v>746.73970000000008</v>
      </c>
      <c r="AN17" s="201">
        <f t="shared" si="17"/>
        <v>746.73970000000008</v>
      </c>
      <c r="AO17" s="201">
        <f t="shared" si="17"/>
        <v>746.73970000000008</v>
      </c>
      <c r="AP17" s="201">
        <f t="shared" si="17"/>
        <v>746.73970000000008</v>
      </c>
      <c r="AQ17" s="201">
        <f t="shared" si="17"/>
        <v>746.73970000000008</v>
      </c>
      <c r="AR17" s="201">
        <f t="shared" si="17"/>
        <v>746.73970000000008</v>
      </c>
      <c r="AS17" s="201">
        <f t="shared" si="17"/>
        <v>746.73970000000008</v>
      </c>
      <c r="AT17" s="201">
        <f t="shared" si="17"/>
        <v>769.14189099999999</v>
      </c>
      <c r="AU17" s="201">
        <f t="shared" si="17"/>
        <v>769.14189099999999</v>
      </c>
      <c r="AV17" s="201">
        <f t="shared" si="17"/>
        <v>769.14189099999999</v>
      </c>
      <c r="AW17" s="201">
        <f t="shared" si="17"/>
        <v>769.14189099999999</v>
      </c>
      <c r="AX17" s="201">
        <f t="shared" si="17"/>
        <v>769.14189099999999</v>
      </c>
      <c r="AY17" s="201">
        <f t="shared" si="17"/>
        <v>769.14189099999999</v>
      </c>
      <c r="AZ17" s="201">
        <f t="shared" si="17"/>
        <v>769.14189099999999</v>
      </c>
      <c r="BA17" s="201">
        <f t="shared" si="17"/>
        <v>769.14189099999999</v>
      </c>
      <c r="BB17" s="201">
        <f t="shared" si="17"/>
        <v>769.14189099999999</v>
      </c>
      <c r="BC17" s="201">
        <f t="shared" si="17"/>
        <v>769.14189099999999</v>
      </c>
      <c r="BD17" s="201">
        <f t="shared" si="17"/>
        <v>769.14189099999999</v>
      </c>
      <c r="BE17" s="201">
        <f t="shared" si="17"/>
        <v>769.14189099999999</v>
      </c>
      <c r="BF17" s="201">
        <f t="shared" si="17"/>
        <v>792.21614772999999</v>
      </c>
      <c r="BG17" s="201">
        <f t="shared" si="17"/>
        <v>792.21614772999999</v>
      </c>
      <c r="BH17" s="201">
        <f t="shared" si="17"/>
        <v>792.21614772999999</v>
      </c>
      <c r="BI17" s="201">
        <f t="shared" si="17"/>
        <v>792.21614772999999</v>
      </c>
      <c r="BJ17" s="201">
        <f t="shared" si="17"/>
        <v>792.21614772999999</v>
      </c>
      <c r="BK17" s="201">
        <f t="shared" si="17"/>
        <v>792.21614772999999</v>
      </c>
      <c r="BL17" s="201">
        <f t="shared" si="17"/>
        <v>792.21614772999999</v>
      </c>
      <c r="BM17" s="201">
        <f t="shared" si="17"/>
        <v>792.21614772999999</v>
      </c>
      <c r="BN17" s="201">
        <f t="shared" si="17"/>
        <v>792.21614772999999</v>
      </c>
      <c r="BO17" s="201">
        <f t="shared" si="17"/>
        <v>792.21614772999999</v>
      </c>
      <c r="BP17" s="201">
        <f t="shared" si="17"/>
        <v>792.21614772999999</v>
      </c>
      <c r="BQ17" s="201">
        <f t="shared" si="17"/>
        <v>792.21614772999999</v>
      </c>
      <c r="BR17" s="201">
        <f t="shared" si="17"/>
        <v>815.98263216189991</v>
      </c>
      <c r="BS17" s="201">
        <f t="shared" si="17"/>
        <v>815.98263216189991</v>
      </c>
      <c r="BT17" s="201">
        <f t="shared" si="17"/>
        <v>815.98263216189991</v>
      </c>
      <c r="BU17" s="201">
        <f t="shared" si="17"/>
        <v>815.98263216189991</v>
      </c>
      <c r="BV17" s="201">
        <f t="shared" si="17"/>
        <v>815.98263216189991</v>
      </c>
      <c r="BW17" s="201">
        <f t="shared" si="17"/>
        <v>815.98263216189991</v>
      </c>
      <c r="BX17" s="201">
        <f t="shared" si="17"/>
        <v>815.98263216189991</v>
      </c>
      <c r="BY17" s="201">
        <f t="shared" si="17"/>
        <v>815.98263216189991</v>
      </c>
      <c r="BZ17" s="201">
        <f t="shared" si="17"/>
        <v>815.98263216189991</v>
      </c>
      <c r="CA17" s="201">
        <f t="shared" si="17"/>
        <v>815.98263216189991</v>
      </c>
      <c r="CB17" s="201">
        <f t="shared" si="17"/>
        <v>815.98263216189991</v>
      </c>
      <c r="CC17" s="201">
        <f t="shared" si="17"/>
        <v>815.98263216189991</v>
      </c>
      <c r="CD17" s="201">
        <f t="shared" si="17"/>
        <v>840.46211112675689</v>
      </c>
      <c r="CE17" s="201">
        <f t="shared" si="17"/>
        <v>840.46211112675689</v>
      </c>
      <c r="CF17" s="201">
        <f t="shared" si="17"/>
        <v>840.46211112675689</v>
      </c>
      <c r="CG17" s="201">
        <f t="shared" si="17"/>
        <v>840.46211112675689</v>
      </c>
      <c r="CH17" s="201">
        <f t="shared" si="17"/>
        <v>840.46211112675689</v>
      </c>
      <c r="CI17" s="201">
        <f t="shared" si="17"/>
        <v>840.46211112675689</v>
      </c>
      <c r="CJ17" s="201">
        <f t="shared" si="17"/>
        <v>840.46211112675689</v>
      </c>
      <c r="CK17" s="201">
        <f t="shared" si="17"/>
        <v>840.46211112675689</v>
      </c>
      <c r="CL17" s="201">
        <f t="shared" si="17"/>
        <v>840.46211112675689</v>
      </c>
      <c r="CM17" s="201">
        <f t="shared" si="17"/>
        <v>840.46211112675689</v>
      </c>
      <c r="CN17" s="201">
        <f t="shared" si="17"/>
        <v>840.46211112675689</v>
      </c>
      <c r="CO17" s="201">
        <f t="shared" si="17"/>
        <v>840.46211112675689</v>
      </c>
      <c r="CP17" s="201">
        <f t="shared" si="17"/>
        <v>865.6759744605597</v>
      </c>
      <c r="CQ17" s="201">
        <f t="shared" si="17"/>
        <v>865.6759744605597</v>
      </c>
      <c r="CR17" s="201">
        <f t="shared" si="17"/>
        <v>865.6759744605597</v>
      </c>
      <c r="CS17" s="201">
        <f t="shared" si="17"/>
        <v>865.6759744605597</v>
      </c>
      <c r="CT17" s="201">
        <f t="shared" si="17"/>
        <v>865.6759744605597</v>
      </c>
      <c r="CU17" s="201">
        <f t="shared" si="17"/>
        <v>865.6759744605597</v>
      </c>
      <c r="CV17" s="201">
        <f t="shared" si="17"/>
        <v>865.6759744605597</v>
      </c>
      <c r="CW17" s="201">
        <f t="shared" si="17"/>
        <v>865.6759744605597</v>
      </c>
      <c r="CX17" s="201">
        <f t="shared" ref="CX17:EK20" si="18">($C17*$D17)*(1+Rental_Increase)^(CX$3-1)</f>
        <v>865.6759744605597</v>
      </c>
      <c r="CY17" s="201">
        <f t="shared" si="18"/>
        <v>865.6759744605597</v>
      </c>
      <c r="CZ17" s="201">
        <f t="shared" si="18"/>
        <v>865.6759744605597</v>
      </c>
      <c r="DA17" s="201">
        <f t="shared" si="18"/>
        <v>865.6759744605597</v>
      </c>
      <c r="DB17" s="201">
        <f t="shared" si="18"/>
        <v>891.64625369437647</v>
      </c>
      <c r="DC17" s="201">
        <f t="shared" si="18"/>
        <v>891.64625369437647</v>
      </c>
      <c r="DD17" s="201">
        <f t="shared" si="18"/>
        <v>891.64625369437647</v>
      </c>
      <c r="DE17" s="201">
        <f t="shared" si="18"/>
        <v>891.64625369437647</v>
      </c>
      <c r="DF17" s="201">
        <f t="shared" si="18"/>
        <v>891.64625369437647</v>
      </c>
      <c r="DG17" s="201">
        <f t="shared" si="18"/>
        <v>891.64625369437647</v>
      </c>
      <c r="DH17" s="201">
        <f t="shared" si="18"/>
        <v>891.64625369437647</v>
      </c>
      <c r="DI17" s="201">
        <f t="shared" si="18"/>
        <v>891.64625369437647</v>
      </c>
      <c r="DJ17" s="201">
        <f t="shared" si="18"/>
        <v>891.64625369437647</v>
      </c>
      <c r="DK17" s="201">
        <f t="shared" si="18"/>
        <v>891.64625369437647</v>
      </c>
      <c r="DL17" s="201">
        <f t="shared" si="18"/>
        <v>891.64625369437647</v>
      </c>
      <c r="DM17" s="201">
        <f t="shared" si="18"/>
        <v>891.64625369437647</v>
      </c>
      <c r="DN17" s="201">
        <f t="shared" si="18"/>
        <v>918.39564130520773</v>
      </c>
      <c r="DO17" s="201">
        <f t="shared" si="18"/>
        <v>918.39564130520773</v>
      </c>
      <c r="DP17" s="201">
        <f t="shared" si="18"/>
        <v>918.39564130520773</v>
      </c>
      <c r="DQ17" s="201">
        <f t="shared" si="18"/>
        <v>918.39564130520773</v>
      </c>
      <c r="DR17" s="201">
        <f t="shared" si="18"/>
        <v>918.39564130520773</v>
      </c>
      <c r="DS17" s="201">
        <f t="shared" si="18"/>
        <v>918.39564130520773</v>
      </c>
      <c r="DT17" s="201">
        <f t="shared" si="18"/>
        <v>918.39564130520773</v>
      </c>
      <c r="DU17" s="201">
        <f t="shared" si="18"/>
        <v>918.39564130520773</v>
      </c>
      <c r="DV17" s="201">
        <f t="shared" si="18"/>
        <v>918.39564130520773</v>
      </c>
      <c r="DW17" s="201">
        <f t="shared" si="18"/>
        <v>918.39564130520773</v>
      </c>
      <c r="DX17" s="201">
        <f t="shared" si="18"/>
        <v>918.39564130520773</v>
      </c>
      <c r="DY17" s="201">
        <f t="shared" si="18"/>
        <v>918.39564130520773</v>
      </c>
      <c r="DZ17" s="201">
        <f t="shared" si="18"/>
        <v>945.94751054436392</v>
      </c>
      <c r="EA17" s="201">
        <f t="shared" si="18"/>
        <v>945.94751054436392</v>
      </c>
      <c r="EB17" s="201">
        <f t="shared" si="18"/>
        <v>945.94751054436392</v>
      </c>
      <c r="EC17" s="201">
        <f t="shared" si="18"/>
        <v>945.94751054436392</v>
      </c>
      <c r="ED17" s="201">
        <f t="shared" si="18"/>
        <v>945.94751054436392</v>
      </c>
      <c r="EE17" s="201">
        <f t="shared" si="18"/>
        <v>945.94751054436392</v>
      </c>
      <c r="EF17" s="201">
        <f t="shared" si="18"/>
        <v>945.94751054436392</v>
      </c>
      <c r="EG17" s="201">
        <f t="shared" si="18"/>
        <v>945.94751054436392</v>
      </c>
      <c r="EH17" s="201">
        <f t="shared" si="18"/>
        <v>945.94751054436392</v>
      </c>
      <c r="EI17" s="201">
        <f t="shared" si="18"/>
        <v>945.94751054436392</v>
      </c>
      <c r="EJ17" s="201">
        <f t="shared" si="18"/>
        <v>945.94751054436392</v>
      </c>
      <c r="EK17" s="201">
        <f t="shared" si="18"/>
        <v>945.94751054436392</v>
      </c>
    </row>
    <row r="18" spans="1:141" x14ac:dyDescent="0.2">
      <c r="A18" s="121">
        <f>A17+1</f>
        <v>2</v>
      </c>
      <c r="B18" s="131" t="s">
        <v>176</v>
      </c>
      <c r="C18" s="179">
        <v>700</v>
      </c>
      <c r="D18" s="164">
        <v>0.92857000000000001</v>
      </c>
      <c r="U18" s="9"/>
      <c r="V18" s="201">
        <f t="shared" si="16"/>
        <v>649.99900000000002</v>
      </c>
      <c r="W18" s="201">
        <f t="shared" ref="W18:CH21" si="19">($C18*$D18)*(1+Rental_Increase)^(W$3-1)</f>
        <v>649.99900000000002</v>
      </c>
      <c r="X18" s="201">
        <f t="shared" si="19"/>
        <v>649.99900000000002</v>
      </c>
      <c r="Y18" s="201">
        <f t="shared" si="19"/>
        <v>649.99900000000002</v>
      </c>
      <c r="Z18" s="201">
        <f t="shared" si="19"/>
        <v>649.99900000000002</v>
      </c>
      <c r="AA18" s="201">
        <f t="shared" si="19"/>
        <v>649.99900000000002</v>
      </c>
      <c r="AB18" s="201">
        <f t="shared" si="19"/>
        <v>649.99900000000002</v>
      </c>
      <c r="AC18" s="201">
        <f t="shared" si="19"/>
        <v>649.99900000000002</v>
      </c>
      <c r="AD18" s="201">
        <f t="shared" si="19"/>
        <v>649.99900000000002</v>
      </c>
      <c r="AE18" s="201">
        <f t="shared" si="19"/>
        <v>649.99900000000002</v>
      </c>
      <c r="AF18" s="201">
        <f t="shared" si="19"/>
        <v>649.99900000000002</v>
      </c>
      <c r="AG18" s="201">
        <f t="shared" si="19"/>
        <v>649.99900000000002</v>
      </c>
      <c r="AH18" s="201">
        <f t="shared" si="19"/>
        <v>669.49896999999999</v>
      </c>
      <c r="AI18" s="201">
        <f t="shared" si="19"/>
        <v>669.49896999999999</v>
      </c>
      <c r="AJ18" s="201">
        <f t="shared" si="19"/>
        <v>669.49896999999999</v>
      </c>
      <c r="AK18" s="201">
        <f t="shared" si="19"/>
        <v>669.49896999999999</v>
      </c>
      <c r="AL18" s="201">
        <f t="shared" si="19"/>
        <v>669.49896999999999</v>
      </c>
      <c r="AM18" s="201">
        <f t="shared" si="19"/>
        <v>669.49896999999999</v>
      </c>
      <c r="AN18" s="201">
        <f t="shared" si="19"/>
        <v>669.49896999999999</v>
      </c>
      <c r="AO18" s="201">
        <f t="shared" si="19"/>
        <v>669.49896999999999</v>
      </c>
      <c r="AP18" s="201">
        <f t="shared" si="19"/>
        <v>669.49896999999999</v>
      </c>
      <c r="AQ18" s="201">
        <f t="shared" si="19"/>
        <v>669.49896999999999</v>
      </c>
      <c r="AR18" s="201">
        <f t="shared" si="19"/>
        <v>669.49896999999999</v>
      </c>
      <c r="AS18" s="201">
        <f t="shared" si="19"/>
        <v>669.49896999999999</v>
      </c>
      <c r="AT18" s="201">
        <f t="shared" si="19"/>
        <v>689.58393909999995</v>
      </c>
      <c r="AU18" s="201">
        <f t="shared" si="19"/>
        <v>689.58393909999995</v>
      </c>
      <c r="AV18" s="201">
        <f t="shared" si="19"/>
        <v>689.58393909999995</v>
      </c>
      <c r="AW18" s="201">
        <f t="shared" si="19"/>
        <v>689.58393909999995</v>
      </c>
      <c r="AX18" s="201">
        <f t="shared" si="19"/>
        <v>689.58393909999995</v>
      </c>
      <c r="AY18" s="201">
        <f t="shared" si="19"/>
        <v>689.58393909999995</v>
      </c>
      <c r="AZ18" s="201">
        <f t="shared" si="19"/>
        <v>689.58393909999995</v>
      </c>
      <c r="BA18" s="201">
        <f t="shared" si="19"/>
        <v>689.58393909999995</v>
      </c>
      <c r="BB18" s="201">
        <f t="shared" si="19"/>
        <v>689.58393909999995</v>
      </c>
      <c r="BC18" s="201">
        <f t="shared" si="19"/>
        <v>689.58393909999995</v>
      </c>
      <c r="BD18" s="201">
        <f t="shared" si="19"/>
        <v>689.58393909999995</v>
      </c>
      <c r="BE18" s="201">
        <f t="shared" si="19"/>
        <v>689.58393909999995</v>
      </c>
      <c r="BF18" s="201">
        <f t="shared" si="19"/>
        <v>710.27145727300001</v>
      </c>
      <c r="BG18" s="201">
        <f t="shared" si="19"/>
        <v>710.27145727300001</v>
      </c>
      <c r="BH18" s="201">
        <f t="shared" si="19"/>
        <v>710.27145727300001</v>
      </c>
      <c r="BI18" s="201">
        <f t="shared" si="19"/>
        <v>710.27145727300001</v>
      </c>
      <c r="BJ18" s="201">
        <f t="shared" si="19"/>
        <v>710.27145727300001</v>
      </c>
      <c r="BK18" s="201">
        <f t="shared" si="19"/>
        <v>710.27145727300001</v>
      </c>
      <c r="BL18" s="201">
        <f t="shared" si="19"/>
        <v>710.27145727300001</v>
      </c>
      <c r="BM18" s="201">
        <f t="shared" si="19"/>
        <v>710.27145727300001</v>
      </c>
      <c r="BN18" s="201">
        <f t="shared" si="19"/>
        <v>710.27145727300001</v>
      </c>
      <c r="BO18" s="201">
        <f t="shared" si="19"/>
        <v>710.27145727300001</v>
      </c>
      <c r="BP18" s="201">
        <f t="shared" si="19"/>
        <v>710.27145727300001</v>
      </c>
      <c r="BQ18" s="201">
        <f t="shared" si="19"/>
        <v>710.27145727300001</v>
      </c>
      <c r="BR18" s="201">
        <f t="shared" si="19"/>
        <v>731.57960099118998</v>
      </c>
      <c r="BS18" s="201">
        <f t="shared" si="19"/>
        <v>731.57960099118998</v>
      </c>
      <c r="BT18" s="201">
        <f t="shared" si="19"/>
        <v>731.57960099118998</v>
      </c>
      <c r="BU18" s="201">
        <f t="shared" si="19"/>
        <v>731.57960099118998</v>
      </c>
      <c r="BV18" s="201">
        <f t="shared" si="19"/>
        <v>731.57960099118998</v>
      </c>
      <c r="BW18" s="201">
        <f t="shared" si="19"/>
        <v>731.57960099118998</v>
      </c>
      <c r="BX18" s="201">
        <f t="shared" si="19"/>
        <v>731.57960099118998</v>
      </c>
      <c r="BY18" s="201">
        <f t="shared" si="19"/>
        <v>731.57960099118998</v>
      </c>
      <c r="BZ18" s="201">
        <f t="shared" si="19"/>
        <v>731.57960099118998</v>
      </c>
      <c r="CA18" s="201">
        <f t="shared" si="19"/>
        <v>731.57960099118998</v>
      </c>
      <c r="CB18" s="201">
        <f t="shared" si="19"/>
        <v>731.57960099118998</v>
      </c>
      <c r="CC18" s="201">
        <f t="shared" si="19"/>
        <v>731.57960099118998</v>
      </c>
      <c r="CD18" s="201">
        <f t="shared" si="19"/>
        <v>753.52698902092561</v>
      </c>
      <c r="CE18" s="201">
        <f t="shared" si="19"/>
        <v>753.52698902092561</v>
      </c>
      <c r="CF18" s="201">
        <f t="shared" si="19"/>
        <v>753.52698902092561</v>
      </c>
      <c r="CG18" s="201">
        <f t="shared" si="19"/>
        <v>753.52698902092561</v>
      </c>
      <c r="CH18" s="201">
        <f t="shared" si="19"/>
        <v>753.52698902092561</v>
      </c>
      <c r="CI18" s="201">
        <f t="shared" si="17"/>
        <v>753.52698902092561</v>
      </c>
      <c r="CJ18" s="201">
        <f t="shared" si="17"/>
        <v>753.52698902092561</v>
      </c>
      <c r="CK18" s="201">
        <f t="shared" si="17"/>
        <v>753.52698902092561</v>
      </c>
      <c r="CL18" s="201">
        <f t="shared" si="17"/>
        <v>753.52698902092561</v>
      </c>
      <c r="CM18" s="201">
        <f t="shared" si="17"/>
        <v>753.52698902092561</v>
      </c>
      <c r="CN18" s="201">
        <f t="shared" si="17"/>
        <v>753.52698902092561</v>
      </c>
      <c r="CO18" s="201">
        <f t="shared" si="17"/>
        <v>753.52698902092561</v>
      </c>
      <c r="CP18" s="201">
        <f t="shared" si="17"/>
        <v>776.13279869155349</v>
      </c>
      <c r="CQ18" s="201">
        <f t="shared" si="17"/>
        <v>776.13279869155349</v>
      </c>
      <c r="CR18" s="201">
        <f t="shared" si="17"/>
        <v>776.13279869155349</v>
      </c>
      <c r="CS18" s="201">
        <f t="shared" si="17"/>
        <v>776.13279869155349</v>
      </c>
      <c r="CT18" s="201">
        <f t="shared" si="17"/>
        <v>776.13279869155349</v>
      </c>
      <c r="CU18" s="201">
        <f t="shared" si="17"/>
        <v>776.13279869155349</v>
      </c>
      <c r="CV18" s="201">
        <f t="shared" si="17"/>
        <v>776.13279869155349</v>
      </c>
      <c r="CW18" s="201">
        <f t="shared" si="17"/>
        <v>776.13279869155349</v>
      </c>
      <c r="CX18" s="201">
        <f t="shared" si="18"/>
        <v>776.13279869155349</v>
      </c>
      <c r="CY18" s="201">
        <f t="shared" si="18"/>
        <v>776.13279869155349</v>
      </c>
      <c r="CZ18" s="201">
        <f t="shared" si="18"/>
        <v>776.13279869155349</v>
      </c>
      <c r="DA18" s="201">
        <f t="shared" si="18"/>
        <v>776.13279869155349</v>
      </c>
      <c r="DB18" s="201">
        <f t="shared" si="18"/>
        <v>799.41678265230007</v>
      </c>
      <c r="DC18" s="201">
        <f t="shared" si="18"/>
        <v>799.41678265230007</v>
      </c>
      <c r="DD18" s="201">
        <f t="shared" si="18"/>
        <v>799.41678265230007</v>
      </c>
      <c r="DE18" s="201">
        <f t="shared" si="18"/>
        <v>799.41678265230007</v>
      </c>
      <c r="DF18" s="201">
        <f t="shared" si="18"/>
        <v>799.41678265230007</v>
      </c>
      <c r="DG18" s="201">
        <f t="shared" si="18"/>
        <v>799.41678265230007</v>
      </c>
      <c r="DH18" s="201">
        <f t="shared" si="18"/>
        <v>799.41678265230007</v>
      </c>
      <c r="DI18" s="201">
        <f t="shared" si="18"/>
        <v>799.41678265230007</v>
      </c>
      <c r="DJ18" s="201">
        <f t="shared" si="18"/>
        <v>799.41678265230007</v>
      </c>
      <c r="DK18" s="201">
        <f t="shared" si="18"/>
        <v>799.41678265230007</v>
      </c>
      <c r="DL18" s="201">
        <f t="shared" si="18"/>
        <v>799.41678265230007</v>
      </c>
      <c r="DM18" s="201">
        <f t="shared" si="18"/>
        <v>799.41678265230007</v>
      </c>
      <c r="DN18" s="201">
        <f t="shared" si="18"/>
        <v>823.39928613186896</v>
      </c>
      <c r="DO18" s="201">
        <f t="shared" si="18"/>
        <v>823.39928613186896</v>
      </c>
      <c r="DP18" s="201">
        <f t="shared" si="18"/>
        <v>823.39928613186896</v>
      </c>
      <c r="DQ18" s="201">
        <f t="shared" si="18"/>
        <v>823.39928613186896</v>
      </c>
      <c r="DR18" s="201">
        <f t="shared" si="18"/>
        <v>823.39928613186896</v>
      </c>
      <c r="DS18" s="201">
        <f t="shared" si="18"/>
        <v>823.39928613186896</v>
      </c>
      <c r="DT18" s="201">
        <f t="shared" si="18"/>
        <v>823.39928613186896</v>
      </c>
      <c r="DU18" s="201">
        <f t="shared" si="18"/>
        <v>823.39928613186896</v>
      </c>
      <c r="DV18" s="201">
        <f t="shared" si="18"/>
        <v>823.39928613186896</v>
      </c>
      <c r="DW18" s="201">
        <f t="shared" si="18"/>
        <v>823.39928613186896</v>
      </c>
      <c r="DX18" s="201">
        <f t="shared" si="18"/>
        <v>823.39928613186896</v>
      </c>
      <c r="DY18" s="201">
        <f t="shared" si="18"/>
        <v>823.39928613186896</v>
      </c>
      <c r="DZ18" s="201">
        <f t="shared" si="18"/>
        <v>848.1012647158251</v>
      </c>
      <c r="EA18" s="201">
        <f t="shared" si="18"/>
        <v>848.1012647158251</v>
      </c>
      <c r="EB18" s="201">
        <f t="shared" si="18"/>
        <v>848.1012647158251</v>
      </c>
      <c r="EC18" s="201">
        <f t="shared" si="18"/>
        <v>848.1012647158251</v>
      </c>
      <c r="ED18" s="201">
        <f t="shared" si="18"/>
        <v>848.1012647158251</v>
      </c>
      <c r="EE18" s="201">
        <f t="shared" si="18"/>
        <v>848.1012647158251</v>
      </c>
      <c r="EF18" s="201">
        <f t="shared" si="18"/>
        <v>848.1012647158251</v>
      </c>
      <c r="EG18" s="201">
        <f t="shared" si="18"/>
        <v>848.1012647158251</v>
      </c>
      <c r="EH18" s="201">
        <f t="shared" si="18"/>
        <v>848.1012647158251</v>
      </c>
      <c r="EI18" s="201">
        <f t="shared" si="18"/>
        <v>848.1012647158251</v>
      </c>
      <c r="EJ18" s="201">
        <f t="shared" si="18"/>
        <v>848.1012647158251</v>
      </c>
      <c r="EK18" s="201">
        <f t="shared" si="18"/>
        <v>848.1012647158251</v>
      </c>
    </row>
    <row r="19" spans="1:141" x14ac:dyDescent="0.2">
      <c r="A19" s="121">
        <f t="shared" ref="A19:A52" si="20">A18+1</f>
        <v>3</v>
      </c>
      <c r="B19" s="131" t="s">
        <v>176</v>
      </c>
      <c r="C19" s="179">
        <v>700</v>
      </c>
      <c r="D19" s="164">
        <v>1.0357000000000001</v>
      </c>
      <c r="U19" s="9"/>
      <c r="V19" s="201">
        <f t="shared" si="16"/>
        <v>724.99</v>
      </c>
      <c r="W19" s="201">
        <f t="shared" si="19"/>
        <v>724.99</v>
      </c>
      <c r="X19" s="201">
        <f t="shared" si="19"/>
        <v>724.99</v>
      </c>
      <c r="Y19" s="201">
        <f t="shared" si="19"/>
        <v>724.99</v>
      </c>
      <c r="Z19" s="201">
        <f t="shared" si="19"/>
        <v>724.99</v>
      </c>
      <c r="AA19" s="201">
        <f t="shared" si="19"/>
        <v>724.99</v>
      </c>
      <c r="AB19" s="201">
        <f t="shared" si="19"/>
        <v>724.99</v>
      </c>
      <c r="AC19" s="201">
        <f t="shared" si="19"/>
        <v>724.99</v>
      </c>
      <c r="AD19" s="201">
        <f t="shared" si="19"/>
        <v>724.99</v>
      </c>
      <c r="AE19" s="201">
        <f t="shared" si="19"/>
        <v>724.99</v>
      </c>
      <c r="AF19" s="201">
        <f t="shared" si="19"/>
        <v>724.99</v>
      </c>
      <c r="AG19" s="201">
        <f t="shared" si="19"/>
        <v>724.99</v>
      </c>
      <c r="AH19" s="201">
        <f t="shared" si="19"/>
        <v>746.73970000000008</v>
      </c>
      <c r="AI19" s="201">
        <f t="shared" si="19"/>
        <v>746.73970000000008</v>
      </c>
      <c r="AJ19" s="201">
        <f t="shared" si="19"/>
        <v>746.73970000000008</v>
      </c>
      <c r="AK19" s="201">
        <f t="shared" si="19"/>
        <v>746.73970000000008</v>
      </c>
      <c r="AL19" s="201">
        <f t="shared" si="19"/>
        <v>746.73970000000008</v>
      </c>
      <c r="AM19" s="201">
        <f t="shared" si="19"/>
        <v>746.73970000000008</v>
      </c>
      <c r="AN19" s="201">
        <f t="shared" si="19"/>
        <v>746.73970000000008</v>
      </c>
      <c r="AO19" s="201">
        <f t="shared" si="19"/>
        <v>746.73970000000008</v>
      </c>
      <c r="AP19" s="201">
        <f t="shared" si="19"/>
        <v>746.73970000000008</v>
      </c>
      <c r="AQ19" s="201">
        <f t="shared" si="19"/>
        <v>746.73970000000008</v>
      </c>
      <c r="AR19" s="201">
        <f t="shared" si="19"/>
        <v>746.73970000000008</v>
      </c>
      <c r="AS19" s="201">
        <f t="shared" si="19"/>
        <v>746.73970000000008</v>
      </c>
      <c r="AT19" s="201">
        <f t="shared" si="19"/>
        <v>769.14189099999999</v>
      </c>
      <c r="AU19" s="201">
        <f t="shared" si="19"/>
        <v>769.14189099999999</v>
      </c>
      <c r="AV19" s="201">
        <f t="shared" si="19"/>
        <v>769.14189099999999</v>
      </c>
      <c r="AW19" s="201">
        <f t="shared" si="19"/>
        <v>769.14189099999999</v>
      </c>
      <c r="AX19" s="201">
        <f t="shared" si="19"/>
        <v>769.14189099999999</v>
      </c>
      <c r="AY19" s="201">
        <f t="shared" si="19"/>
        <v>769.14189099999999</v>
      </c>
      <c r="AZ19" s="201">
        <f t="shared" si="19"/>
        <v>769.14189099999999</v>
      </c>
      <c r="BA19" s="201">
        <f t="shared" si="19"/>
        <v>769.14189099999999</v>
      </c>
      <c r="BB19" s="201">
        <f t="shared" si="19"/>
        <v>769.14189099999999</v>
      </c>
      <c r="BC19" s="201">
        <f t="shared" si="19"/>
        <v>769.14189099999999</v>
      </c>
      <c r="BD19" s="201">
        <f t="shared" si="19"/>
        <v>769.14189099999999</v>
      </c>
      <c r="BE19" s="201">
        <f t="shared" si="19"/>
        <v>769.14189099999999</v>
      </c>
      <c r="BF19" s="201">
        <f t="shared" si="19"/>
        <v>792.21614772999999</v>
      </c>
      <c r="BG19" s="201">
        <f t="shared" si="19"/>
        <v>792.21614772999999</v>
      </c>
      <c r="BH19" s="201">
        <f t="shared" si="19"/>
        <v>792.21614772999999</v>
      </c>
      <c r="BI19" s="201">
        <f t="shared" si="19"/>
        <v>792.21614772999999</v>
      </c>
      <c r="BJ19" s="201">
        <f t="shared" si="19"/>
        <v>792.21614772999999</v>
      </c>
      <c r="BK19" s="201">
        <f t="shared" si="19"/>
        <v>792.21614772999999</v>
      </c>
      <c r="BL19" s="201">
        <f t="shared" si="19"/>
        <v>792.21614772999999</v>
      </c>
      <c r="BM19" s="201">
        <f t="shared" si="19"/>
        <v>792.21614772999999</v>
      </c>
      <c r="BN19" s="201">
        <f t="shared" si="19"/>
        <v>792.21614772999999</v>
      </c>
      <c r="BO19" s="201">
        <f t="shared" si="19"/>
        <v>792.21614772999999</v>
      </c>
      <c r="BP19" s="201">
        <f t="shared" si="19"/>
        <v>792.21614772999999</v>
      </c>
      <c r="BQ19" s="201">
        <f t="shared" si="19"/>
        <v>792.21614772999999</v>
      </c>
      <c r="BR19" s="201">
        <f t="shared" si="19"/>
        <v>815.98263216189991</v>
      </c>
      <c r="BS19" s="201">
        <f t="shared" si="19"/>
        <v>815.98263216189991</v>
      </c>
      <c r="BT19" s="201">
        <f t="shared" si="19"/>
        <v>815.98263216189991</v>
      </c>
      <c r="BU19" s="201">
        <f t="shared" si="19"/>
        <v>815.98263216189991</v>
      </c>
      <c r="BV19" s="201">
        <f t="shared" si="19"/>
        <v>815.98263216189991</v>
      </c>
      <c r="BW19" s="201">
        <f t="shared" si="19"/>
        <v>815.98263216189991</v>
      </c>
      <c r="BX19" s="201">
        <f t="shared" si="19"/>
        <v>815.98263216189991</v>
      </c>
      <c r="BY19" s="201">
        <f t="shared" si="19"/>
        <v>815.98263216189991</v>
      </c>
      <c r="BZ19" s="201">
        <f t="shared" si="19"/>
        <v>815.98263216189991</v>
      </c>
      <c r="CA19" s="201">
        <f t="shared" si="19"/>
        <v>815.98263216189991</v>
      </c>
      <c r="CB19" s="201">
        <f t="shared" si="19"/>
        <v>815.98263216189991</v>
      </c>
      <c r="CC19" s="201">
        <f t="shared" si="19"/>
        <v>815.98263216189991</v>
      </c>
      <c r="CD19" s="201">
        <f t="shared" si="19"/>
        <v>840.46211112675689</v>
      </c>
      <c r="CE19" s="201">
        <f t="shared" si="19"/>
        <v>840.46211112675689</v>
      </c>
      <c r="CF19" s="201">
        <f t="shared" si="19"/>
        <v>840.46211112675689</v>
      </c>
      <c r="CG19" s="201">
        <f t="shared" si="19"/>
        <v>840.46211112675689</v>
      </c>
      <c r="CH19" s="201">
        <f t="shared" si="19"/>
        <v>840.46211112675689</v>
      </c>
      <c r="CI19" s="201">
        <f t="shared" si="17"/>
        <v>840.46211112675689</v>
      </c>
      <c r="CJ19" s="201">
        <f t="shared" si="17"/>
        <v>840.46211112675689</v>
      </c>
      <c r="CK19" s="201">
        <f t="shared" si="17"/>
        <v>840.46211112675689</v>
      </c>
      <c r="CL19" s="201">
        <f t="shared" si="17"/>
        <v>840.46211112675689</v>
      </c>
      <c r="CM19" s="201">
        <f t="shared" si="17"/>
        <v>840.46211112675689</v>
      </c>
      <c r="CN19" s="201">
        <f t="shared" si="17"/>
        <v>840.46211112675689</v>
      </c>
      <c r="CO19" s="201">
        <f t="shared" si="17"/>
        <v>840.46211112675689</v>
      </c>
      <c r="CP19" s="201">
        <f t="shared" si="17"/>
        <v>865.6759744605597</v>
      </c>
      <c r="CQ19" s="201">
        <f t="shared" si="17"/>
        <v>865.6759744605597</v>
      </c>
      <c r="CR19" s="201">
        <f t="shared" si="17"/>
        <v>865.6759744605597</v>
      </c>
      <c r="CS19" s="201">
        <f t="shared" si="17"/>
        <v>865.6759744605597</v>
      </c>
      <c r="CT19" s="201">
        <f t="shared" si="17"/>
        <v>865.6759744605597</v>
      </c>
      <c r="CU19" s="201">
        <f t="shared" si="17"/>
        <v>865.6759744605597</v>
      </c>
      <c r="CV19" s="201">
        <f t="shared" si="17"/>
        <v>865.6759744605597</v>
      </c>
      <c r="CW19" s="201">
        <f t="shared" si="17"/>
        <v>865.6759744605597</v>
      </c>
      <c r="CX19" s="201">
        <f t="shared" si="18"/>
        <v>865.6759744605597</v>
      </c>
      <c r="CY19" s="201">
        <f t="shared" si="18"/>
        <v>865.6759744605597</v>
      </c>
      <c r="CZ19" s="201">
        <f t="shared" si="18"/>
        <v>865.6759744605597</v>
      </c>
      <c r="DA19" s="201">
        <f t="shared" si="18"/>
        <v>865.6759744605597</v>
      </c>
      <c r="DB19" s="201">
        <f t="shared" si="18"/>
        <v>891.64625369437647</v>
      </c>
      <c r="DC19" s="201">
        <f t="shared" si="18"/>
        <v>891.64625369437647</v>
      </c>
      <c r="DD19" s="201">
        <f t="shared" si="18"/>
        <v>891.64625369437647</v>
      </c>
      <c r="DE19" s="201">
        <f t="shared" si="18"/>
        <v>891.64625369437647</v>
      </c>
      <c r="DF19" s="201">
        <f t="shared" si="18"/>
        <v>891.64625369437647</v>
      </c>
      <c r="DG19" s="201">
        <f t="shared" si="18"/>
        <v>891.64625369437647</v>
      </c>
      <c r="DH19" s="201">
        <f t="shared" si="18"/>
        <v>891.64625369437647</v>
      </c>
      <c r="DI19" s="201">
        <f t="shared" si="18"/>
        <v>891.64625369437647</v>
      </c>
      <c r="DJ19" s="201">
        <f t="shared" si="18"/>
        <v>891.64625369437647</v>
      </c>
      <c r="DK19" s="201">
        <f t="shared" si="18"/>
        <v>891.64625369437647</v>
      </c>
      <c r="DL19" s="201">
        <f t="shared" si="18"/>
        <v>891.64625369437647</v>
      </c>
      <c r="DM19" s="201">
        <f t="shared" si="18"/>
        <v>891.64625369437647</v>
      </c>
      <c r="DN19" s="201">
        <f t="shared" si="18"/>
        <v>918.39564130520773</v>
      </c>
      <c r="DO19" s="201">
        <f t="shared" si="18"/>
        <v>918.39564130520773</v>
      </c>
      <c r="DP19" s="201">
        <f t="shared" si="18"/>
        <v>918.39564130520773</v>
      </c>
      <c r="DQ19" s="201">
        <f t="shared" si="18"/>
        <v>918.39564130520773</v>
      </c>
      <c r="DR19" s="201">
        <f t="shared" si="18"/>
        <v>918.39564130520773</v>
      </c>
      <c r="DS19" s="201">
        <f t="shared" si="18"/>
        <v>918.39564130520773</v>
      </c>
      <c r="DT19" s="201">
        <f t="shared" si="18"/>
        <v>918.39564130520773</v>
      </c>
      <c r="DU19" s="201">
        <f t="shared" si="18"/>
        <v>918.39564130520773</v>
      </c>
      <c r="DV19" s="201">
        <f t="shared" si="18"/>
        <v>918.39564130520773</v>
      </c>
      <c r="DW19" s="201">
        <f t="shared" si="18"/>
        <v>918.39564130520773</v>
      </c>
      <c r="DX19" s="201">
        <f t="shared" si="18"/>
        <v>918.39564130520773</v>
      </c>
      <c r="DY19" s="201">
        <f t="shared" si="18"/>
        <v>918.39564130520773</v>
      </c>
      <c r="DZ19" s="201">
        <f t="shared" si="18"/>
        <v>945.94751054436392</v>
      </c>
      <c r="EA19" s="201">
        <f t="shared" si="18"/>
        <v>945.94751054436392</v>
      </c>
      <c r="EB19" s="201">
        <f t="shared" si="18"/>
        <v>945.94751054436392</v>
      </c>
      <c r="EC19" s="201">
        <f t="shared" si="18"/>
        <v>945.94751054436392</v>
      </c>
      <c r="ED19" s="201">
        <f t="shared" si="18"/>
        <v>945.94751054436392</v>
      </c>
      <c r="EE19" s="201">
        <f t="shared" si="18"/>
        <v>945.94751054436392</v>
      </c>
      <c r="EF19" s="201">
        <f t="shared" si="18"/>
        <v>945.94751054436392</v>
      </c>
      <c r="EG19" s="201">
        <f t="shared" si="18"/>
        <v>945.94751054436392</v>
      </c>
      <c r="EH19" s="201">
        <f t="shared" si="18"/>
        <v>945.94751054436392</v>
      </c>
      <c r="EI19" s="201">
        <f t="shared" si="18"/>
        <v>945.94751054436392</v>
      </c>
      <c r="EJ19" s="201">
        <f t="shared" si="18"/>
        <v>945.94751054436392</v>
      </c>
      <c r="EK19" s="201">
        <f t="shared" si="18"/>
        <v>945.94751054436392</v>
      </c>
    </row>
    <row r="20" spans="1:141" x14ac:dyDescent="0.2">
      <c r="A20" s="121">
        <f t="shared" si="20"/>
        <v>4</v>
      </c>
      <c r="B20" s="131" t="s">
        <v>176</v>
      </c>
      <c r="C20" s="179">
        <v>700</v>
      </c>
      <c r="D20" s="164">
        <v>0.92857000000000001</v>
      </c>
      <c r="U20" s="9"/>
      <c r="V20" s="201">
        <f t="shared" si="16"/>
        <v>649.99900000000002</v>
      </c>
      <c r="W20" s="201">
        <f t="shared" si="19"/>
        <v>649.99900000000002</v>
      </c>
      <c r="X20" s="201">
        <f t="shared" si="19"/>
        <v>649.99900000000002</v>
      </c>
      <c r="Y20" s="201">
        <f t="shared" si="19"/>
        <v>649.99900000000002</v>
      </c>
      <c r="Z20" s="201">
        <f t="shared" si="19"/>
        <v>649.99900000000002</v>
      </c>
      <c r="AA20" s="201">
        <f t="shared" si="19"/>
        <v>649.99900000000002</v>
      </c>
      <c r="AB20" s="201">
        <f t="shared" si="19"/>
        <v>649.99900000000002</v>
      </c>
      <c r="AC20" s="201">
        <f t="shared" si="19"/>
        <v>649.99900000000002</v>
      </c>
      <c r="AD20" s="201">
        <f t="shared" si="19"/>
        <v>649.99900000000002</v>
      </c>
      <c r="AE20" s="201">
        <f t="shared" si="19"/>
        <v>649.99900000000002</v>
      </c>
      <c r="AF20" s="201">
        <f t="shared" si="19"/>
        <v>649.99900000000002</v>
      </c>
      <c r="AG20" s="201">
        <f t="shared" si="19"/>
        <v>649.99900000000002</v>
      </c>
      <c r="AH20" s="201">
        <f t="shared" si="19"/>
        <v>669.49896999999999</v>
      </c>
      <c r="AI20" s="201">
        <f t="shared" si="19"/>
        <v>669.49896999999999</v>
      </c>
      <c r="AJ20" s="201">
        <f t="shared" si="19"/>
        <v>669.49896999999999</v>
      </c>
      <c r="AK20" s="201">
        <f t="shared" si="19"/>
        <v>669.49896999999999</v>
      </c>
      <c r="AL20" s="201">
        <f t="shared" si="19"/>
        <v>669.49896999999999</v>
      </c>
      <c r="AM20" s="201">
        <f t="shared" si="19"/>
        <v>669.49896999999999</v>
      </c>
      <c r="AN20" s="201">
        <f t="shared" si="19"/>
        <v>669.49896999999999</v>
      </c>
      <c r="AO20" s="201">
        <f t="shared" si="19"/>
        <v>669.49896999999999</v>
      </c>
      <c r="AP20" s="201">
        <f t="shared" si="19"/>
        <v>669.49896999999999</v>
      </c>
      <c r="AQ20" s="201">
        <f t="shared" si="19"/>
        <v>669.49896999999999</v>
      </c>
      <c r="AR20" s="201">
        <f t="shared" si="19"/>
        <v>669.49896999999999</v>
      </c>
      <c r="AS20" s="201">
        <f t="shared" si="19"/>
        <v>669.49896999999999</v>
      </c>
      <c r="AT20" s="201">
        <f t="shared" si="19"/>
        <v>689.58393909999995</v>
      </c>
      <c r="AU20" s="201">
        <f t="shared" si="19"/>
        <v>689.58393909999995</v>
      </c>
      <c r="AV20" s="201">
        <f t="shared" si="19"/>
        <v>689.58393909999995</v>
      </c>
      <c r="AW20" s="201">
        <f t="shared" si="19"/>
        <v>689.58393909999995</v>
      </c>
      <c r="AX20" s="201">
        <f t="shared" si="19"/>
        <v>689.58393909999995</v>
      </c>
      <c r="AY20" s="201">
        <f t="shared" si="19"/>
        <v>689.58393909999995</v>
      </c>
      <c r="AZ20" s="201">
        <f t="shared" si="19"/>
        <v>689.58393909999995</v>
      </c>
      <c r="BA20" s="201">
        <f t="shared" si="19"/>
        <v>689.58393909999995</v>
      </c>
      <c r="BB20" s="201">
        <f t="shared" si="19"/>
        <v>689.58393909999995</v>
      </c>
      <c r="BC20" s="201">
        <f t="shared" si="19"/>
        <v>689.58393909999995</v>
      </c>
      <c r="BD20" s="201">
        <f t="shared" si="19"/>
        <v>689.58393909999995</v>
      </c>
      <c r="BE20" s="201">
        <f t="shared" si="19"/>
        <v>689.58393909999995</v>
      </c>
      <c r="BF20" s="201">
        <f t="shared" si="19"/>
        <v>710.27145727300001</v>
      </c>
      <c r="BG20" s="201">
        <f t="shared" si="19"/>
        <v>710.27145727300001</v>
      </c>
      <c r="BH20" s="201">
        <f t="shared" si="19"/>
        <v>710.27145727300001</v>
      </c>
      <c r="BI20" s="201">
        <f t="shared" si="19"/>
        <v>710.27145727300001</v>
      </c>
      <c r="BJ20" s="201">
        <f t="shared" si="19"/>
        <v>710.27145727300001</v>
      </c>
      <c r="BK20" s="201">
        <f t="shared" si="19"/>
        <v>710.27145727300001</v>
      </c>
      <c r="BL20" s="201">
        <f t="shared" si="19"/>
        <v>710.27145727300001</v>
      </c>
      <c r="BM20" s="201">
        <f t="shared" si="19"/>
        <v>710.27145727300001</v>
      </c>
      <c r="BN20" s="201">
        <f t="shared" si="19"/>
        <v>710.27145727300001</v>
      </c>
      <c r="BO20" s="201">
        <f t="shared" si="19"/>
        <v>710.27145727300001</v>
      </c>
      <c r="BP20" s="201">
        <f t="shared" si="19"/>
        <v>710.27145727300001</v>
      </c>
      <c r="BQ20" s="201">
        <f t="shared" si="19"/>
        <v>710.27145727300001</v>
      </c>
      <c r="BR20" s="201">
        <f t="shared" si="19"/>
        <v>731.57960099118998</v>
      </c>
      <c r="BS20" s="201">
        <f t="shared" si="19"/>
        <v>731.57960099118998</v>
      </c>
      <c r="BT20" s="201">
        <f t="shared" si="19"/>
        <v>731.57960099118998</v>
      </c>
      <c r="BU20" s="201">
        <f t="shared" si="19"/>
        <v>731.57960099118998</v>
      </c>
      <c r="BV20" s="201">
        <f t="shared" si="19"/>
        <v>731.57960099118998</v>
      </c>
      <c r="BW20" s="201">
        <f t="shared" si="19"/>
        <v>731.57960099118998</v>
      </c>
      <c r="BX20" s="201">
        <f t="shared" si="19"/>
        <v>731.57960099118998</v>
      </c>
      <c r="BY20" s="201">
        <f t="shared" si="19"/>
        <v>731.57960099118998</v>
      </c>
      <c r="BZ20" s="201">
        <f t="shared" si="19"/>
        <v>731.57960099118998</v>
      </c>
      <c r="CA20" s="201">
        <f t="shared" si="19"/>
        <v>731.57960099118998</v>
      </c>
      <c r="CB20" s="201">
        <f t="shared" si="19"/>
        <v>731.57960099118998</v>
      </c>
      <c r="CC20" s="201">
        <f t="shared" si="19"/>
        <v>731.57960099118998</v>
      </c>
      <c r="CD20" s="201">
        <f t="shared" si="19"/>
        <v>753.52698902092561</v>
      </c>
      <c r="CE20" s="201">
        <f t="shared" si="19"/>
        <v>753.52698902092561</v>
      </c>
      <c r="CF20" s="201">
        <f t="shared" si="19"/>
        <v>753.52698902092561</v>
      </c>
      <c r="CG20" s="201">
        <f t="shared" si="19"/>
        <v>753.52698902092561</v>
      </c>
      <c r="CH20" s="201">
        <f t="shared" si="19"/>
        <v>753.52698902092561</v>
      </c>
      <c r="CI20" s="201">
        <f t="shared" si="17"/>
        <v>753.52698902092561</v>
      </c>
      <c r="CJ20" s="201">
        <f t="shared" si="17"/>
        <v>753.52698902092561</v>
      </c>
      <c r="CK20" s="201">
        <f t="shared" si="17"/>
        <v>753.52698902092561</v>
      </c>
      <c r="CL20" s="201">
        <f t="shared" si="17"/>
        <v>753.52698902092561</v>
      </c>
      <c r="CM20" s="201">
        <f t="shared" si="17"/>
        <v>753.52698902092561</v>
      </c>
      <c r="CN20" s="201">
        <f t="shared" si="17"/>
        <v>753.52698902092561</v>
      </c>
      <c r="CO20" s="201">
        <f t="shared" si="17"/>
        <v>753.52698902092561</v>
      </c>
      <c r="CP20" s="201">
        <f t="shared" si="17"/>
        <v>776.13279869155349</v>
      </c>
      <c r="CQ20" s="201">
        <f t="shared" si="17"/>
        <v>776.13279869155349</v>
      </c>
      <c r="CR20" s="201">
        <f t="shared" si="17"/>
        <v>776.13279869155349</v>
      </c>
      <c r="CS20" s="201">
        <f t="shared" si="17"/>
        <v>776.13279869155349</v>
      </c>
      <c r="CT20" s="201">
        <f t="shared" si="17"/>
        <v>776.13279869155349</v>
      </c>
      <c r="CU20" s="201">
        <f t="shared" si="17"/>
        <v>776.13279869155349</v>
      </c>
      <c r="CV20" s="201">
        <f t="shared" si="17"/>
        <v>776.13279869155349</v>
      </c>
      <c r="CW20" s="201">
        <f t="shared" si="17"/>
        <v>776.13279869155349</v>
      </c>
      <c r="CX20" s="201">
        <f t="shared" si="18"/>
        <v>776.13279869155349</v>
      </c>
      <c r="CY20" s="201">
        <f t="shared" si="18"/>
        <v>776.13279869155349</v>
      </c>
      <c r="CZ20" s="201">
        <f t="shared" si="18"/>
        <v>776.13279869155349</v>
      </c>
      <c r="DA20" s="201">
        <f t="shared" si="18"/>
        <v>776.13279869155349</v>
      </c>
      <c r="DB20" s="201">
        <f t="shared" si="18"/>
        <v>799.41678265230007</v>
      </c>
      <c r="DC20" s="201">
        <f t="shared" si="18"/>
        <v>799.41678265230007</v>
      </c>
      <c r="DD20" s="201">
        <f t="shared" si="18"/>
        <v>799.41678265230007</v>
      </c>
      <c r="DE20" s="201">
        <f t="shared" si="18"/>
        <v>799.41678265230007</v>
      </c>
      <c r="DF20" s="201">
        <f t="shared" si="18"/>
        <v>799.41678265230007</v>
      </c>
      <c r="DG20" s="201">
        <f t="shared" si="18"/>
        <v>799.41678265230007</v>
      </c>
      <c r="DH20" s="201">
        <f t="shared" si="18"/>
        <v>799.41678265230007</v>
      </c>
      <c r="DI20" s="201">
        <f t="shared" si="18"/>
        <v>799.41678265230007</v>
      </c>
      <c r="DJ20" s="201">
        <f t="shared" si="18"/>
        <v>799.41678265230007</v>
      </c>
      <c r="DK20" s="201">
        <f t="shared" si="18"/>
        <v>799.41678265230007</v>
      </c>
      <c r="DL20" s="201">
        <f t="shared" si="18"/>
        <v>799.41678265230007</v>
      </c>
      <c r="DM20" s="201">
        <f t="shared" si="18"/>
        <v>799.41678265230007</v>
      </c>
      <c r="DN20" s="201">
        <f t="shared" si="18"/>
        <v>823.39928613186896</v>
      </c>
      <c r="DO20" s="201">
        <f t="shared" si="18"/>
        <v>823.39928613186896</v>
      </c>
      <c r="DP20" s="201">
        <f t="shared" si="18"/>
        <v>823.39928613186896</v>
      </c>
      <c r="DQ20" s="201">
        <f t="shared" si="18"/>
        <v>823.39928613186896</v>
      </c>
      <c r="DR20" s="201">
        <f t="shared" si="18"/>
        <v>823.39928613186896</v>
      </c>
      <c r="DS20" s="201">
        <f t="shared" si="18"/>
        <v>823.39928613186896</v>
      </c>
      <c r="DT20" s="201">
        <f t="shared" si="18"/>
        <v>823.39928613186896</v>
      </c>
      <c r="DU20" s="201">
        <f t="shared" si="18"/>
        <v>823.39928613186896</v>
      </c>
      <c r="DV20" s="201">
        <f t="shared" si="18"/>
        <v>823.39928613186896</v>
      </c>
      <c r="DW20" s="201">
        <f t="shared" si="18"/>
        <v>823.39928613186896</v>
      </c>
      <c r="DX20" s="201">
        <f t="shared" si="18"/>
        <v>823.39928613186896</v>
      </c>
      <c r="DY20" s="201">
        <f t="shared" si="18"/>
        <v>823.39928613186896</v>
      </c>
      <c r="DZ20" s="201">
        <f t="shared" si="18"/>
        <v>848.1012647158251</v>
      </c>
      <c r="EA20" s="201">
        <f t="shared" si="18"/>
        <v>848.1012647158251</v>
      </c>
      <c r="EB20" s="201">
        <f t="shared" si="18"/>
        <v>848.1012647158251</v>
      </c>
      <c r="EC20" s="201">
        <f t="shared" si="18"/>
        <v>848.1012647158251</v>
      </c>
      <c r="ED20" s="201">
        <f t="shared" si="18"/>
        <v>848.1012647158251</v>
      </c>
      <c r="EE20" s="201">
        <f t="shared" si="18"/>
        <v>848.1012647158251</v>
      </c>
      <c r="EF20" s="201">
        <f t="shared" si="18"/>
        <v>848.1012647158251</v>
      </c>
      <c r="EG20" s="201">
        <f t="shared" si="18"/>
        <v>848.1012647158251</v>
      </c>
      <c r="EH20" s="201">
        <f t="shared" si="18"/>
        <v>848.1012647158251</v>
      </c>
      <c r="EI20" s="201">
        <f t="shared" si="18"/>
        <v>848.1012647158251</v>
      </c>
      <c r="EJ20" s="201">
        <f t="shared" si="18"/>
        <v>848.1012647158251</v>
      </c>
      <c r="EK20" s="201">
        <f t="shared" si="18"/>
        <v>848.1012647158251</v>
      </c>
    </row>
    <row r="21" spans="1:141" x14ac:dyDescent="0.2">
      <c r="A21" s="121">
        <f t="shared" si="20"/>
        <v>5</v>
      </c>
      <c r="B21" s="131" t="s">
        <v>176</v>
      </c>
      <c r="C21" s="179">
        <v>700</v>
      </c>
      <c r="D21" s="164">
        <v>0.92857000000000001</v>
      </c>
      <c r="V21" s="201">
        <f t="shared" si="16"/>
        <v>649.99900000000002</v>
      </c>
      <c r="W21" s="201">
        <f t="shared" si="19"/>
        <v>649.99900000000002</v>
      </c>
      <c r="X21" s="201">
        <f t="shared" si="19"/>
        <v>649.99900000000002</v>
      </c>
      <c r="Y21" s="201">
        <f t="shared" si="19"/>
        <v>649.99900000000002</v>
      </c>
      <c r="Z21" s="201">
        <f t="shared" si="19"/>
        <v>649.99900000000002</v>
      </c>
      <c r="AA21" s="201">
        <f t="shared" si="19"/>
        <v>649.99900000000002</v>
      </c>
      <c r="AB21" s="201">
        <f t="shared" si="19"/>
        <v>649.99900000000002</v>
      </c>
      <c r="AC21" s="201">
        <f t="shared" si="19"/>
        <v>649.99900000000002</v>
      </c>
      <c r="AD21" s="201">
        <f t="shared" si="19"/>
        <v>649.99900000000002</v>
      </c>
      <c r="AE21" s="201">
        <f t="shared" si="19"/>
        <v>649.99900000000002</v>
      </c>
      <c r="AF21" s="201">
        <f t="shared" si="19"/>
        <v>649.99900000000002</v>
      </c>
      <c r="AG21" s="201">
        <f t="shared" si="19"/>
        <v>649.99900000000002</v>
      </c>
      <c r="AH21" s="201">
        <f t="shared" si="19"/>
        <v>669.49896999999999</v>
      </c>
      <c r="AI21" s="201">
        <f t="shared" si="19"/>
        <v>669.49896999999999</v>
      </c>
      <c r="AJ21" s="201">
        <f t="shared" si="19"/>
        <v>669.49896999999999</v>
      </c>
      <c r="AK21" s="201">
        <f t="shared" si="19"/>
        <v>669.49896999999999</v>
      </c>
      <c r="AL21" s="201">
        <f t="shared" si="19"/>
        <v>669.49896999999999</v>
      </c>
      <c r="AM21" s="201">
        <f t="shared" si="19"/>
        <v>669.49896999999999</v>
      </c>
      <c r="AN21" s="201">
        <f t="shared" si="19"/>
        <v>669.49896999999999</v>
      </c>
      <c r="AO21" s="201">
        <f t="shared" si="19"/>
        <v>669.49896999999999</v>
      </c>
      <c r="AP21" s="201">
        <f t="shared" si="19"/>
        <v>669.49896999999999</v>
      </c>
      <c r="AQ21" s="201">
        <f t="shared" si="19"/>
        <v>669.49896999999999</v>
      </c>
      <c r="AR21" s="201">
        <f t="shared" si="19"/>
        <v>669.49896999999999</v>
      </c>
      <c r="AS21" s="201">
        <f t="shared" si="19"/>
        <v>669.49896999999999</v>
      </c>
      <c r="AT21" s="201">
        <f t="shared" si="19"/>
        <v>689.58393909999995</v>
      </c>
      <c r="AU21" s="201">
        <f t="shared" si="19"/>
        <v>689.58393909999995</v>
      </c>
      <c r="AV21" s="201">
        <f t="shared" si="19"/>
        <v>689.58393909999995</v>
      </c>
      <c r="AW21" s="201">
        <f t="shared" si="19"/>
        <v>689.58393909999995</v>
      </c>
      <c r="AX21" s="201">
        <f t="shared" si="19"/>
        <v>689.58393909999995</v>
      </c>
      <c r="AY21" s="201">
        <f t="shared" si="19"/>
        <v>689.58393909999995</v>
      </c>
      <c r="AZ21" s="201">
        <f t="shared" si="19"/>
        <v>689.58393909999995</v>
      </c>
      <c r="BA21" s="201">
        <f t="shared" si="19"/>
        <v>689.58393909999995</v>
      </c>
      <c r="BB21" s="201">
        <f t="shared" si="19"/>
        <v>689.58393909999995</v>
      </c>
      <c r="BC21" s="201">
        <f t="shared" si="19"/>
        <v>689.58393909999995</v>
      </c>
      <c r="BD21" s="201">
        <f t="shared" si="19"/>
        <v>689.58393909999995</v>
      </c>
      <c r="BE21" s="201">
        <f t="shared" si="19"/>
        <v>689.58393909999995</v>
      </c>
      <c r="BF21" s="201">
        <f t="shared" si="19"/>
        <v>710.27145727300001</v>
      </c>
      <c r="BG21" s="201">
        <f t="shared" si="19"/>
        <v>710.27145727300001</v>
      </c>
      <c r="BH21" s="201">
        <f t="shared" si="19"/>
        <v>710.27145727300001</v>
      </c>
      <c r="BI21" s="201">
        <f t="shared" si="19"/>
        <v>710.27145727300001</v>
      </c>
      <c r="BJ21" s="201">
        <f t="shared" si="19"/>
        <v>710.27145727300001</v>
      </c>
      <c r="BK21" s="201">
        <f t="shared" si="19"/>
        <v>710.27145727300001</v>
      </c>
      <c r="BL21" s="201">
        <f t="shared" si="19"/>
        <v>710.27145727300001</v>
      </c>
      <c r="BM21" s="201">
        <f t="shared" si="19"/>
        <v>710.27145727300001</v>
      </c>
      <c r="BN21" s="201">
        <f t="shared" si="19"/>
        <v>710.27145727300001</v>
      </c>
      <c r="BO21" s="201">
        <f t="shared" si="19"/>
        <v>710.27145727300001</v>
      </c>
      <c r="BP21" s="201">
        <f t="shared" si="19"/>
        <v>710.27145727300001</v>
      </c>
      <c r="BQ21" s="201">
        <f t="shared" si="19"/>
        <v>710.27145727300001</v>
      </c>
      <c r="BR21" s="201">
        <f t="shared" si="19"/>
        <v>731.57960099118998</v>
      </c>
      <c r="BS21" s="201">
        <f t="shared" si="19"/>
        <v>731.57960099118998</v>
      </c>
      <c r="BT21" s="201">
        <f t="shared" si="19"/>
        <v>731.57960099118998</v>
      </c>
      <c r="BU21" s="201">
        <f t="shared" si="19"/>
        <v>731.57960099118998</v>
      </c>
      <c r="BV21" s="201">
        <f t="shared" si="19"/>
        <v>731.57960099118998</v>
      </c>
      <c r="BW21" s="201">
        <f t="shared" si="19"/>
        <v>731.57960099118998</v>
      </c>
      <c r="BX21" s="201">
        <f t="shared" si="19"/>
        <v>731.57960099118998</v>
      </c>
      <c r="BY21" s="201">
        <f t="shared" si="19"/>
        <v>731.57960099118998</v>
      </c>
      <c r="BZ21" s="201">
        <f t="shared" si="19"/>
        <v>731.57960099118998</v>
      </c>
      <c r="CA21" s="201">
        <f t="shared" si="19"/>
        <v>731.57960099118998</v>
      </c>
      <c r="CB21" s="201">
        <f t="shared" si="19"/>
        <v>731.57960099118998</v>
      </c>
      <c r="CC21" s="201">
        <f t="shared" si="19"/>
        <v>731.57960099118998</v>
      </c>
      <c r="CD21" s="201">
        <f t="shared" si="19"/>
        <v>753.52698902092561</v>
      </c>
      <c r="CE21" s="201">
        <f t="shared" si="19"/>
        <v>753.52698902092561</v>
      </c>
      <c r="CF21" s="201">
        <f t="shared" si="19"/>
        <v>753.52698902092561</v>
      </c>
      <c r="CG21" s="201">
        <f t="shared" si="19"/>
        <v>753.52698902092561</v>
      </c>
      <c r="CH21" s="201">
        <f t="shared" ref="CH21:EK24" si="21">($C21*$D21)*(1+Rental_Increase)^(CH$3-1)</f>
        <v>753.52698902092561</v>
      </c>
      <c r="CI21" s="201">
        <f t="shared" si="21"/>
        <v>753.52698902092561</v>
      </c>
      <c r="CJ21" s="201">
        <f t="shared" si="21"/>
        <v>753.52698902092561</v>
      </c>
      <c r="CK21" s="201">
        <f t="shared" si="21"/>
        <v>753.52698902092561</v>
      </c>
      <c r="CL21" s="201">
        <f t="shared" si="21"/>
        <v>753.52698902092561</v>
      </c>
      <c r="CM21" s="201">
        <f t="shared" si="21"/>
        <v>753.52698902092561</v>
      </c>
      <c r="CN21" s="201">
        <f t="shared" si="21"/>
        <v>753.52698902092561</v>
      </c>
      <c r="CO21" s="201">
        <f t="shared" si="21"/>
        <v>753.52698902092561</v>
      </c>
      <c r="CP21" s="201">
        <f t="shared" si="21"/>
        <v>776.13279869155349</v>
      </c>
      <c r="CQ21" s="201">
        <f t="shared" si="21"/>
        <v>776.13279869155349</v>
      </c>
      <c r="CR21" s="201">
        <f t="shared" si="21"/>
        <v>776.13279869155349</v>
      </c>
      <c r="CS21" s="201">
        <f t="shared" si="21"/>
        <v>776.13279869155349</v>
      </c>
      <c r="CT21" s="201">
        <f t="shared" si="21"/>
        <v>776.13279869155349</v>
      </c>
      <c r="CU21" s="201">
        <f t="shared" si="21"/>
        <v>776.13279869155349</v>
      </c>
      <c r="CV21" s="201">
        <f t="shared" si="21"/>
        <v>776.13279869155349</v>
      </c>
      <c r="CW21" s="201">
        <f t="shared" si="21"/>
        <v>776.13279869155349</v>
      </c>
      <c r="CX21" s="201">
        <f t="shared" si="21"/>
        <v>776.13279869155349</v>
      </c>
      <c r="CY21" s="201">
        <f t="shared" si="21"/>
        <v>776.13279869155349</v>
      </c>
      <c r="CZ21" s="201">
        <f t="shared" si="21"/>
        <v>776.13279869155349</v>
      </c>
      <c r="DA21" s="201">
        <f t="shared" si="21"/>
        <v>776.13279869155349</v>
      </c>
      <c r="DB21" s="201">
        <f t="shared" si="21"/>
        <v>799.41678265230007</v>
      </c>
      <c r="DC21" s="201">
        <f t="shared" si="21"/>
        <v>799.41678265230007</v>
      </c>
      <c r="DD21" s="201">
        <f t="shared" si="21"/>
        <v>799.41678265230007</v>
      </c>
      <c r="DE21" s="201">
        <f t="shared" si="21"/>
        <v>799.41678265230007</v>
      </c>
      <c r="DF21" s="201">
        <f t="shared" si="21"/>
        <v>799.41678265230007</v>
      </c>
      <c r="DG21" s="201">
        <f t="shared" si="21"/>
        <v>799.41678265230007</v>
      </c>
      <c r="DH21" s="201">
        <f t="shared" si="21"/>
        <v>799.41678265230007</v>
      </c>
      <c r="DI21" s="201">
        <f t="shared" si="21"/>
        <v>799.41678265230007</v>
      </c>
      <c r="DJ21" s="201">
        <f t="shared" si="21"/>
        <v>799.41678265230007</v>
      </c>
      <c r="DK21" s="201">
        <f t="shared" si="21"/>
        <v>799.41678265230007</v>
      </c>
      <c r="DL21" s="201">
        <f t="shared" si="21"/>
        <v>799.41678265230007</v>
      </c>
      <c r="DM21" s="201">
        <f t="shared" si="21"/>
        <v>799.41678265230007</v>
      </c>
      <c r="DN21" s="201">
        <f t="shared" si="21"/>
        <v>823.39928613186896</v>
      </c>
      <c r="DO21" s="201">
        <f t="shared" si="21"/>
        <v>823.39928613186896</v>
      </c>
      <c r="DP21" s="201">
        <f t="shared" si="21"/>
        <v>823.39928613186896</v>
      </c>
      <c r="DQ21" s="201">
        <f t="shared" si="21"/>
        <v>823.39928613186896</v>
      </c>
      <c r="DR21" s="201">
        <f t="shared" si="21"/>
        <v>823.39928613186896</v>
      </c>
      <c r="DS21" s="201">
        <f t="shared" si="21"/>
        <v>823.39928613186896</v>
      </c>
      <c r="DT21" s="201">
        <f t="shared" si="21"/>
        <v>823.39928613186896</v>
      </c>
      <c r="DU21" s="201">
        <f t="shared" si="21"/>
        <v>823.39928613186896</v>
      </c>
      <c r="DV21" s="201">
        <f t="shared" si="21"/>
        <v>823.39928613186896</v>
      </c>
      <c r="DW21" s="201">
        <f t="shared" si="21"/>
        <v>823.39928613186896</v>
      </c>
      <c r="DX21" s="201">
        <f t="shared" si="21"/>
        <v>823.39928613186896</v>
      </c>
      <c r="DY21" s="201">
        <f t="shared" si="21"/>
        <v>823.39928613186896</v>
      </c>
      <c r="DZ21" s="201">
        <f t="shared" si="21"/>
        <v>848.1012647158251</v>
      </c>
      <c r="EA21" s="201">
        <f t="shared" si="21"/>
        <v>848.1012647158251</v>
      </c>
      <c r="EB21" s="201">
        <f t="shared" si="21"/>
        <v>848.1012647158251</v>
      </c>
      <c r="EC21" s="201">
        <f t="shared" si="21"/>
        <v>848.1012647158251</v>
      </c>
      <c r="ED21" s="201">
        <f t="shared" si="21"/>
        <v>848.1012647158251</v>
      </c>
      <c r="EE21" s="201">
        <f t="shared" si="21"/>
        <v>848.1012647158251</v>
      </c>
      <c r="EF21" s="201">
        <f t="shared" si="21"/>
        <v>848.1012647158251</v>
      </c>
      <c r="EG21" s="201">
        <f t="shared" si="21"/>
        <v>848.1012647158251</v>
      </c>
      <c r="EH21" s="201">
        <f t="shared" si="21"/>
        <v>848.1012647158251</v>
      </c>
      <c r="EI21" s="201">
        <f t="shared" si="21"/>
        <v>848.1012647158251</v>
      </c>
      <c r="EJ21" s="201">
        <f t="shared" si="21"/>
        <v>848.1012647158251</v>
      </c>
      <c r="EK21" s="201">
        <f t="shared" si="21"/>
        <v>848.1012647158251</v>
      </c>
    </row>
    <row r="22" spans="1:141" x14ac:dyDescent="0.2">
      <c r="A22" s="121">
        <f t="shared" si="20"/>
        <v>6</v>
      </c>
      <c r="B22" s="131" t="s">
        <v>176</v>
      </c>
      <c r="C22" s="179">
        <v>700</v>
      </c>
      <c r="D22" s="164">
        <v>1.0357000000000001</v>
      </c>
      <c r="V22" s="201">
        <f t="shared" si="16"/>
        <v>724.99</v>
      </c>
      <c r="W22" s="201">
        <f t="shared" ref="W22:CH25" si="22">($C22*$D22)*(1+Rental_Increase)^(W$3-1)</f>
        <v>724.99</v>
      </c>
      <c r="X22" s="201">
        <f t="shared" si="22"/>
        <v>724.99</v>
      </c>
      <c r="Y22" s="201">
        <f t="shared" si="22"/>
        <v>724.99</v>
      </c>
      <c r="Z22" s="201">
        <f t="shared" si="22"/>
        <v>724.99</v>
      </c>
      <c r="AA22" s="201">
        <f t="shared" si="22"/>
        <v>724.99</v>
      </c>
      <c r="AB22" s="201">
        <f t="shared" si="22"/>
        <v>724.99</v>
      </c>
      <c r="AC22" s="201">
        <f t="shared" si="22"/>
        <v>724.99</v>
      </c>
      <c r="AD22" s="201">
        <f t="shared" si="22"/>
        <v>724.99</v>
      </c>
      <c r="AE22" s="201">
        <f t="shared" si="22"/>
        <v>724.99</v>
      </c>
      <c r="AF22" s="201">
        <f t="shared" si="22"/>
        <v>724.99</v>
      </c>
      <c r="AG22" s="201">
        <f t="shared" si="22"/>
        <v>724.99</v>
      </c>
      <c r="AH22" s="201">
        <f t="shared" si="22"/>
        <v>746.73970000000008</v>
      </c>
      <c r="AI22" s="201">
        <f t="shared" si="22"/>
        <v>746.73970000000008</v>
      </c>
      <c r="AJ22" s="201">
        <f t="shared" si="22"/>
        <v>746.73970000000008</v>
      </c>
      <c r="AK22" s="201">
        <f t="shared" si="22"/>
        <v>746.73970000000008</v>
      </c>
      <c r="AL22" s="201">
        <f t="shared" si="22"/>
        <v>746.73970000000008</v>
      </c>
      <c r="AM22" s="201">
        <f t="shared" si="22"/>
        <v>746.73970000000008</v>
      </c>
      <c r="AN22" s="201">
        <f t="shared" si="22"/>
        <v>746.73970000000008</v>
      </c>
      <c r="AO22" s="201">
        <f t="shared" si="22"/>
        <v>746.73970000000008</v>
      </c>
      <c r="AP22" s="201">
        <f t="shared" si="22"/>
        <v>746.73970000000008</v>
      </c>
      <c r="AQ22" s="201">
        <f t="shared" si="22"/>
        <v>746.73970000000008</v>
      </c>
      <c r="AR22" s="201">
        <f t="shared" si="22"/>
        <v>746.73970000000008</v>
      </c>
      <c r="AS22" s="201">
        <f t="shared" si="22"/>
        <v>746.73970000000008</v>
      </c>
      <c r="AT22" s="201">
        <f t="shared" si="22"/>
        <v>769.14189099999999</v>
      </c>
      <c r="AU22" s="201">
        <f t="shared" si="22"/>
        <v>769.14189099999999</v>
      </c>
      <c r="AV22" s="201">
        <f t="shared" si="22"/>
        <v>769.14189099999999</v>
      </c>
      <c r="AW22" s="201">
        <f t="shared" si="22"/>
        <v>769.14189099999999</v>
      </c>
      <c r="AX22" s="201">
        <f t="shared" si="22"/>
        <v>769.14189099999999</v>
      </c>
      <c r="AY22" s="201">
        <f t="shared" si="22"/>
        <v>769.14189099999999</v>
      </c>
      <c r="AZ22" s="201">
        <f t="shared" si="22"/>
        <v>769.14189099999999</v>
      </c>
      <c r="BA22" s="201">
        <f t="shared" si="22"/>
        <v>769.14189099999999</v>
      </c>
      <c r="BB22" s="201">
        <f t="shared" si="22"/>
        <v>769.14189099999999</v>
      </c>
      <c r="BC22" s="201">
        <f t="shared" si="22"/>
        <v>769.14189099999999</v>
      </c>
      <c r="BD22" s="201">
        <f t="shared" si="22"/>
        <v>769.14189099999999</v>
      </c>
      <c r="BE22" s="201">
        <f t="shared" si="22"/>
        <v>769.14189099999999</v>
      </c>
      <c r="BF22" s="201">
        <f t="shared" si="22"/>
        <v>792.21614772999999</v>
      </c>
      <c r="BG22" s="201">
        <f t="shared" si="22"/>
        <v>792.21614772999999</v>
      </c>
      <c r="BH22" s="201">
        <f t="shared" si="22"/>
        <v>792.21614772999999</v>
      </c>
      <c r="BI22" s="201">
        <f t="shared" si="22"/>
        <v>792.21614772999999</v>
      </c>
      <c r="BJ22" s="201">
        <f t="shared" si="22"/>
        <v>792.21614772999999</v>
      </c>
      <c r="BK22" s="201">
        <f t="shared" si="22"/>
        <v>792.21614772999999</v>
      </c>
      <c r="BL22" s="201">
        <f t="shared" si="22"/>
        <v>792.21614772999999</v>
      </c>
      <c r="BM22" s="201">
        <f t="shared" si="22"/>
        <v>792.21614772999999</v>
      </c>
      <c r="BN22" s="201">
        <f t="shared" si="22"/>
        <v>792.21614772999999</v>
      </c>
      <c r="BO22" s="201">
        <f t="shared" si="22"/>
        <v>792.21614772999999</v>
      </c>
      <c r="BP22" s="201">
        <f t="shared" si="22"/>
        <v>792.21614772999999</v>
      </c>
      <c r="BQ22" s="201">
        <f t="shared" si="22"/>
        <v>792.21614772999999</v>
      </c>
      <c r="BR22" s="201">
        <f t="shared" si="22"/>
        <v>815.98263216189991</v>
      </c>
      <c r="BS22" s="201">
        <f t="shared" si="22"/>
        <v>815.98263216189991</v>
      </c>
      <c r="BT22" s="201">
        <f t="shared" si="22"/>
        <v>815.98263216189991</v>
      </c>
      <c r="BU22" s="201">
        <f t="shared" si="22"/>
        <v>815.98263216189991</v>
      </c>
      <c r="BV22" s="201">
        <f t="shared" si="22"/>
        <v>815.98263216189991</v>
      </c>
      <c r="BW22" s="201">
        <f t="shared" si="22"/>
        <v>815.98263216189991</v>
      </c>
      <c r="BX22" s="201">
        <f t="shared" si="22"/>
        <v>815.98263216189991</v>
      </c>
      <c r="BY22" s="201">
        <f t="shared" si="22"/>
        <v>815.98263216189991</v>
      </c>
      <c r="BZ22" s="201">
        <f t="shared" si="22"/>
        <v>815.98263216189991</v>
      </c>
      <c r="CA22" s="201">
        <f t="shared" si="22"/>
        <v>815.98263216189991</v>
      </c>
      <c r="CB22" s="201">
        <f t="shared" si="22"/>
        <v>815.98263216189991</v>
      </c>
      <c r="CC22" s="201">
        <f t="shared" si="22"/>
        <v>815.98263216189991</v>
      </c>
      <c r="CD22" s="201">
        <f t="shared" si="22"/>
        <v>840.46211112675689</v>
      </c>
      <c r="CE22" s="201">
        <f t="shared" si="22"/>
        <v>840.46211112675689</v>
      </c>
      <c r="CF22" s="201">
        <f t="shared" si="22"/>
        <v>840.46211112675689</v>
      </c>
      <c r="CG22" s="201">
        <f t="shared" si="22"/>
        <v>840.46211112675689</v>
      </c>
      <c r="CH22" s="201">
        <f t="shared" si="22"/>
        <v>840.46211112675689</v>
      </c>
      <c r="CI22" s="201">
        <f t="shared" si="21"/>
        <v>840.46211112675689</v>
      </c>
      <c r="CJ22" s="201">
        <f t="shared" si="21"/>
        <v>840.46211112675689</v>
      </c>
      <c r="CK22" s="201">
        <f t="shared" si="21"/>
        <v>840.46211112675689</v>
      </c>
      <c r="CL22" s="201">
        <f t="shared" si="21"/>
        <v>840.46211112675689</v>
      </c>
      <c r="CM22" s="201">
        <f t="shared" si="21"/>
        <v>840.46211112675689</v>
      </c>
      <c r="CN22" s="201">
        <f t="shared" si="21"/>
        <v>840.46211112675689</v>
      </c>
      <c r="CO22" s="201">
        <f t="shared" si="21"/>
        <v>840.46211112675689</v>
      </c>
      <c r="CP22" s="201">
        <f t="shared" si="21"/>
        <v>865.6759744605597</v>
      </c>
      <c r="CQ22" s="201">
        <f t="shared" si="21"/>
        <v>865.6759744605597</v>
      </c>
      <c r="CR22" s="201">
        <f t="shared" si="21"/>
        <v>865.6759744605597</v>
      </c>
      <c r="CS22" s="201">
        <f t="shared" si="21"/>
        <v>865.6759744605597</v>
      </c>
      <c r="CT22" s="201">
        <f t="shared" si="21"/>
        <v>865.6759744605597</v>
      </c>
      <c r="CU22" s="201">
        <f t="shared" si="21"/>
        <v>865.6759744605597</v>
      </c>
      <c r="CV22" s="201">
        <f t="shared" si="21"/>
        <v>865.6759744605597</v>
      </c>
      <c r="CW22" s="201">
        <f t="shared" si="21"/>
        <v>865.6759744605597</v>
      </c>
      <c r="CX22" s="201">
        <f t="shared" si="21"/>
        <v>865.6759744605597</v>
      </c>
      <c r="CY22" s="201">
        <f t="shared" si="21"/>
        <v>865.6759744605597</v>
      </c>
      <c r="CZ22" s="201">
        <f t="shared" si="21"/>
        <v>865.6759744605597</v>
      </c>
      <c r="DA22" s="201">
        <f t="shared" si="21"/>
        <v>865.6759744605597</v>
      </c>
      <c r="DB22" s="201">
        <f t="shared" si="21"/>
        <v>891.64625369437647</v>
      </c>
      <c r="DC22" s="201">
        <f t="shared" si="21"/>
        <v>891.64625369437647</v>
      </c>
      <c r="DD22" s="201">
        <f t="shared" si="21"/>
        <v>891.64625369437647</v>
      </c>
      <c r="DE22" s="201">
        <f t="shared" si="21"/>
        <v>891.64625369437647</v>
      </c>
      <c r="DF22" s="201">
        <f t="shared" si="21"/>
        <v>891.64625369437647</v>
      </c>
      <c r="DG22" s="201">
        <f t="shared" si="21"/>
        <v>891.64625369437647</v>
      </c>
      <c r="DH22" s="201">
        <f t="shared" si="21"/>
        <v>891.64625369437647</v>
      </c>
      <c r="DI22" s="201">
        <f t="shared" si="21"/>
        <v>891.64625369437647</v>
      </c>
      <c r="DJ22" s="201">
        <f t="shared" si="21"/>
        <v>891.64625369437647</v>
      </c>
      <c r="DK22" s="201">
        <f t="shared" si="21"/>
        <v>891.64625369437647</v>
      </c>
      <c r="DL22" s="201">
        <f t="shared" si="21"/>
        <v>891.64625369437647</v>
      </c>
      <c r="DM22" s="201">
        <f t="shared" si="21"/>
        <v>891.64625369437647</v>
      </c>
      <c r="DN22" s="201">
        <f t="shared" si="21"/>
        <v>918.39564130520773</v>
      </c>
      <c r="DO22" s="201">
        <f t="shared" si="21"/>
        <v>918.39564130520773</v>
      </c>
      <c r="DP22" s="201">
        <f t="shared" si="21"/>
        <v>918.39564130520773</v>
      </c>
      <c r="DQ22" s="201">
        <f t="shared" si="21"/>
        <v>918.39564130520773</v>
      </c>
      <c r="DR22" s="201">
        <f t="shared" si="21"/>
        <v>918.39564130520773</v>
      </c>
      <c r="DS22" s="201">
        <f t="shared" si="21"/>
        <v>918.39564130520773</v>
      </c>
      <c r="DT22" s="201">
        <f t="shared" si="21"/>
        <v>918.39564130520773</v>
      </c>
      <c r="DU22" s="201">
        <f t="shared" si="21"/>
        <v>918.39564130520773</v>
      </c>
      <c r="DV22" s="201">
        <f t="shared" si="21"/>
        <v>918.39564130520773</v>
      </c>
      <c r="DW22" s="201">
        <f t="shared" si="21"/>
        <v>918.39564130520773</v>
      </c>
      <c r="DX22" s="201">
        <f t="shared" si="21"/>
        <v>918.39564130520773</v>
      </c>
      <c r="DY22" s="201">
        <f t="shared" si="21"/>
        <v>918.39564130520773</v>
      </c>
      <c r="DZ22" s="201">
        <f t="shared" si="21"/>
        <v>945.94751054436392</v>
      </c>
      <c r="EA22" s="201">
        <f t="shared" si="21"/>
        <v>945.94751054436392</v>
      </c>
      <c r="EB22" s="201">
        <f t="shared" si="21"/>
        <v>945.94751054436392</v>
      </c>
      <c r="EC22" s="201">
        <f t="shared" si="21"/>
        <v>945.94751054436392</v>
      </c>
      <c r="ED22" s="201">
        <f t="shared" si="21"/>
        <v>945.94751054436392</v>
      </c>
      <c r="EE22" s="201">
        <f t="shared" si="21"/>
        <v>945.94751054436392</v>
      </c>
      <c r="EF22" s="201">
        <f t="shared" si="21"/>
        <v>945.94751054436392</v>
      </c>
      <c r="EG22" s="201">
        <f t="shared" si="21"/>
        <v>945.94751054436392</v>
      </c>
      <c r="EH22" s="201">
        <f t="shared" si="21"/>
        <v>945.94751054436392</v>
      </c>
      <c r="EI22" s="201">
        <f t="shared" si="21"/>
        <v>945.94751054436392</v>
      </c>
      <c r="EJ22" s="201">
        <f t="shared" si="21"/>
        <v>945.94751054436392</v>
      </c>
      <c r="EK22" s="201">
        <f t="shared" si="21"/>
        <v>945.94751054436392</v>
      </c>
    </row>
    <row r="23" spans="1:141" x14ac:dyDescent="0.2">
      <c r="A23" s="121">
        <f t="shared" si="20"/>
        <v>7</v>
      </c>
      <c r="B23" s="131" t="s">
        <v>176</v>
      </c>
      <c r="C23" s="179">
        <v>700</v>
      </c>
      <c r="D23" s="164">
        <v>1.0357000000000001</v>
      </c>
      <c r="V23" s="201">
        <f t="shared" si="16"/>
        <v>724.99</v>
      </c>
      <c r="W23" s="201">
        <f t="shared" si="22"/>
        <v>724.99</v>
      </c>
      <c r="X23" s="201">
        <f t="shared" si="22"/>
        <v>724.99</v>
      </c>
      <c r="Y23" s="201">
        <f t="shared" si="22"/>
        <v>724.99</v>
      </c>
      <c r="Z23" s="201">
        <f t="shared" si="22"/>
        <v>724.99</v>
      </c>
      <c r="AA23" s="201">
        <f t="shared" si="22"/>
        <v>724.99</v>
      </c>
      <c r="AB23" s="201">
        <f t="shared" si="22"/>
        <v>724.99</v>
      </c>
      <c r="AC23" s="201">
        <f t="shared" si="22"/>
        <v>724.99</v>
      </c>
      <c r="AD23" s="201">
        <f t="shared" si="22"/>
        <v>724.99</v>
      </c>
      <c r="AE23" s="201">
        <f t="shared" si="22"/>
        <v>724.99</v>
      </c>
      <c r="AF23" s="201">
        <f t="shared" si="22"/>
        <v>724.99</v>
      </c>
      <c r="AG23" s="201">
        <f t="shared" si="22"/>
        <v>724.99</v>
      </c>
      <c r="AH23" s="201">
        <f t="shared" si="22"/>
        <v>746.73970000000008</v>
      </c>
      <c r="AI23" s="201">
        <f t="shared" si="22"/>
        <v>746.73970000000008</v>
      </c>
      <c r="AJ23" s="201">
        <f t="shared" si="22"/>
        <v>746.73970000000008</v>
      </c>
      <c r="AK23" s="201">
        <f t="shared" si="22"/>
        <v>746.73970000000008</v>
      </c>
      <c r="AL23" s="201">
        <f t="shared" si="22"/>
        <v>746.73970000000008</v>
      </c>
      <c r="AM23" s="201">
        <f t="shared" si="22"/>
        <v>746.73970000000008</v>
      </c>
      <c r="AN23" s="201">
        <f t="shared" si="22"/>
        <v>746.73970000000008</v>
      </c>
      <c r="AO23" s="201">
        <f t="shared" si="22"/>
        <v>746.73970000000008</v>
      </c>
      <c r="AP23" s="201">
        <f t="shared" si="22"/>
        <v>746.73970000000008</v>
      </c>
      <c r="AQ23" s="201">
        <f t="shared" si="22"/>
        <v>746.73970000000008</v>
      </c>
      <c r="AR23" s="201">
        <f t="shared" si="22"/>
        <v>746.73970000000008</v>
      </c>
      <c r="AS23" s="201">
        <f t="shared" si="22"/>
        <v>746.73970000000008</v>
      </c>
      <c r="AT23" s="201">
        <f t="shared" si="22"/>
        <v>769.14189099999999</v>
      </c>
      <c r="AU23" s="201">
        <f t="shared" si="22"/>
        <v>769.14189099999999</v>
      </c>
      <c r="AV23" s="201">
        <f t="shared" si="22"/>
        <v>769.14189099999999</v>
      </c>
      <c r="AW23" s="201">
        <f t="shared" si="22"/>
        <v>769.14189099999999</v>
      </c>
      <c r="AX23" s="201">
        <f t="shared" si="22"/>
        <v>769.14189099999999</v>
      </c>
      <c r="AY23" s="201">
        <f t="shared" si="22"/>
        <v>769.14189099999999</v>
      </c>
      <c r="AZ23" s="201">
        <f t="shared" si="22"/>
        <v>769.14189099999999</v>
      </c>
      <c r="BA23" s="201">
        <f t="shared" si="22"/>
        <v>769.14189099999999</v>
      </c>
      <c r="BB23" s="201">
        <f t="shared" si="22"/>
        <v>769.14189099999999</v>
      </c>
      <c r="BC23" s="201">
        <f t="shared" si="22"/>
        <v>769.14189099999999</v>
      </c>
      <c r="BD23" s="201">
        <f t="shared" si="22"/>
        <v>769.14189099999999</v>
      </c>
      <c r="BE23" s="201">
        <f t="shared" si="22"/>
        <v>769.14189099999999</v>
      </c>
      <c r="BF23" s="201">
        <f t="shared" si="22"/>
        <v>792.21614772999999</v>
      </c>
      <c r="BG23" s="201">
        <f t="shared" si="22"/>
        <v>792.21614772999999</v>
      </c>
      <c r="BH23" s="201">
        <f t="shared" si="22"/>
        <v>792.21614772999999</v>
      </c>
      <c r="BI23" s="201">
        <f t="shared" si="22"/>
        <v>792.21614772999999</v>
      </c>
      <c r="BJ23" s="201">
        <f t="shared" si="22"/>
        <v>792.21614772999999</v>
      </c>
      <c r="BK23" s="201">
        <f t="shared" si="22"/>
        <v>792.21614772999999</v>
      </c>
      <c r="BL23" s="201">
        <f t="shared" si="22"/>
        <v>792.21614772999999</v>
      </c>
      <c r="BM23" s="201">
        <f t="shared" si="22"/>
        <v>792.21614772999999</v>
      </c>
      <c r="BN23" s="201">
        <f t="shared" si="22"/>
        <v>792.21614772999999</v>
      </c>
      <c r="BO23" s="201">
        <f t="shared" si="22"/>
        <v>792.21614772999999</v>
      </c>
      <c r="BP23" s="201">
        <f t="shared" si="22"/>
        <v>792.21614772999999</v>
      </c>
      <c r="BQ23" s="201">
        <f t="shared" si="22"/>
        <v>792.21614772999999</v>
      </c>
      <c r="BR23" s="201">
        <f t="shared" si="22"/>
        <v>815.98263216189991</v>
      </c>
      <c r="BS23" s="201">
        <f t="shared" si="22"/>
        <v>815.98263216189991</v>
      </c>
      <c r="BT23" s="201">
        <f t="shared" si="22"/>
        <v>815.98263216189991</v>
      </c>
      <c r="BU23" s="201">
        <f t="shared" si="22"/>
        <v>815.98263216189991</v>
      </c>
      <c r="BV23" s="201">
        <f t="shared" si="22"/>
        <v>815.98263216189991</v>
      </c>
      <c r="BW23" s="201">
        <f t="shared" si="22"/>
        <v>815.98263216189991</v>
      </c>
      <c r="BX23" s="201">
        <f t="shared" si="22"/>
        <v>815.98263216189991</v>
      </c>
      <c r="BY23" s="201">
        <f t="shared" si="22"/>
        <v>815.98263216189991</v>
      </c>
      <c r="BZ23" s="201">
        <f t="shared" si="22"/>
        <v>815.98263216189991</v>
      </c>
      <c r="CA23" s="201">
        <f t="shared" si="22"/>
        <v>815.98263216189991</v>
      </c>
      <c r="CB23" s="201">
        <f t="shared" si="22"/>
        <v>815.98263216189991</v>
      </c>
      <c r="CC23" s="201">
        <f t="shared" si="22"/>
        <v>815.98263216189991</v>
      </c>
      <c r="CD23" s="201">
        <f t="shared" si="22"/>
        <v>840.46211112675689</v>
      </c>
      <c r="CE23" s="201">
        <f t="shared" si="22"/>
        <v>840.46211112675689</v>
      </c>
      <c r="CF23" s="201">
        <f t="shared" si="22"/>
        <v>840.46211112675689</v>
      </c>
      <c r="CG23" s="201">
        <f t="shared" si="22"/>
        <v>840.46211112675689</v>
      </c>
      <c r="CH23" s="201">
        <f t="shared" si="22"/>
        <v>840.46211112675689</v>
      </c>
      <c r="CI23" s="201">
        <f t="shared" si="21"/>
        <v>840.46211112675689</v>
      </c>
      <c r="CJ23" s="201">
        <f t="shared" si="21"/>
        <v>840.46211112675689</v>
      </c>
      <c r="CK23" s="201">
        <f t="shared" si="21"/>
        <v>840.46211112675689</v>
      </c>
      <c r="CL23" s="201">
        <f t="shared" si="21"/>
        <v>840.46211112675689</v>
      </c>
      <c r="CM23" s="201">
        <f t="shared" si="21"/>
        <v>840.46211112675689</v>
      </c>
      <c r="CN23" s="201">
        <f t="shared" si="21"/>
        <v>840.46211112675689</v>
      </c>
      <c r="CO23" s="201">
        <f t="shared" si="21"/>
        <v>840.46211112675689</v>
      </c>
      <c r="CP23" s="201">
        <f t="shared" si="21"/>
        <v>865.6759744605597</v>
      </c>
      <c r="CQ23" s="201">
        <f t="shared" si="21"/>
        <v>865.6759744605597</v>
      </c>
      <c r="CR23" s="201">
        <f t="shared" si="21"/>
        <v>865.6759744605597</v>
      </c>
      <c r="CS23" s="201">
        <f t="shared" si="21"/>
        <v>865.6759744605597</v>
      </c>
      <c r="CT23" s="201">
        <f t="shared" si="21"/>
        <v>865.6759744605597</v>
      </c>
      <c r="CU23" s="201">
        <f t="shared" si="21"/>
        <v>865.6759744605597</v>
      </c>
      <c r="CV23" s="201">
        <f t="shared" si="21"/>
        <v>865.6759744605597</v>
      </c>
      <c r="CW23" s="201">
        <f t="shared" si="21"/>
        <v>865.6759744605597</v>
      </c>
      <c r="CX23" s="201">
        <f t="shared" si="21"/>
        <v>865.6759744605597</v>
      </c>
      <c r="CY23" s="201">
        <f t="shared" si="21"/>
        <v>865.6759744605597</v>
      </c>
      <c r="CZ23" s="201">
        <f t="shared" si="21"/>
        <v>865.6759744605597</v>
      </c>
      <c r="DA23" s="201">
        <f t="shared" si="21"/>
        <v>865.6759744605597</v>
      </c>
      <c r="DB23" s="201">
        <f t="shared" si="21"/>
        <v>891.64625369437647</v>
      </c>
      <c r="DC23" s="201">
        <f t="shared" si="21"/>
        <v>891.64625369437647</v>
      </c>
      <c r="DD23" s="201">
        <f t="shared" si="21"/>
        <v>891.64625369437647</v>
      </c>
      <c r="DE23" s="201">
        <f t="shared" si="21"/>
        <v>891.64625369437647</v>
      </c>
      <c r="DF23" s="201">
        <f t="shared" si="21"/>
        <v>891.64625369437647</v>
      </c>
      <c r="DG23" s="201">
        <f t="shared" si="21"/>
        <v>891.64625369437647</v>
      </c>
      <c r="DH23" s="201">
        <f t="shared" si="21"/>
        <v>891.64625369437647</v>
      </c>
      <c r="DI23" s="201">
        <f t="shared" si="21"/>
        <v>891.64625369437647</v>
      </c>
      <c r="DJ23" s="201">
        <f t="shared" si="21"/>
        <v>891.64625369437647</v>
      </c>
      <c r="DK23" s="201">
        <f t="shared" si="21"/>
        <v>891.64625369437647</v>
      </c>
      <c r="DL23" s="201">
        <f t="shared" si="21"/>
        <v>891.64625369437647</v>
      </c>
      <c r="DM23" s="201">
        <f t="shared" si="21"/>
        <v>891.64625369437647</v>
      </c>
      <c r="DN23" s="201">
        <f t="shared" si="21"/>
        <v>918.39564130520773</v>
      </c>
      <c r="DO23" s="201">
        <f t="shared" si="21"/>
        <v>918.39564130520773</v>
      </c>
      <c r="DP23" s="201">
        <f t="shared" si="21"/>
        <v>918.39564130520773</v>
      </c>
      <c r="DQ23" s="201">
        <f t="shared" si="21"/>
        <v>918.39564130520773</v>
      </c>
      <c r="DR23" s="201">
        <f t="shared" si="21"/>
        <v>918.39564130520773</v>
      </c>
      <c r="DS23" s="201">
        <f t="shared" si="21"/>
        <v>918.39564130520773</v>
      </c>
      <c r="DT23" s="201">
        <f t="shared" si="21"/>
        <v>918.39564130520773</v>
      </c>
      <c r="DU23" s="201">
        <f t="shared" si="21"/>
        <v>918.39564130520773</v>
      </c>
      <c r="DV23" s="201">
        <f t="shared" si="21"/>
        <v>918.39564130520773</v>
      </c>
      <c r="DW23" s="201">
        <f t="shared" si="21"/>
        <v>918.39564130520773</v>
      </c>
      <c r="DX23" s="201">
        <f t="shared" si="21"/>
        <v>918.39564130520773</v>
      </c>
      <c r="DY23" s="201">
        <f t="shared" si="21"/>
        <v>918.39564130520773</v>
      </c>
      <c r="DZ23" s="201">
        <f t="shared" si="21"/>
        <v>945.94751054436392</v>
      </c>
      <c r="EA23" s="201">
        <f t="shared" si="21"/>
        <v>945.94751054436392</v>
      </c>
      <c r="EB23" s="201">
        <f t="shared" si="21"/>
        <v>945.94751054436392</v>
      </c>
      <c r="EC23" s="201">
        <f t="shared" si="21"/>
        <v>945.94751054436392</v>
      </c>
      <c r="ED23" s="201">
        <f t="shared" si="21"/>
        <v>945.94751054436392</v>
      </c>
      <c r="EE23" s="201">
        <f t="shared" si="21"/>
        <v>945.94751054436392</v>
      </c>
      <c r="EF23" s="201">
        <f t="shared" si="21"/>
        <v>945.94751054436392</v>
      </c>
      <c r="EG23" s="201">
        <f t="shared" si="21"/>
        <v>945.94751054436392</v>
      </c>
      <c r="EH23" s="201">
        <f t="shared" si="21"/>
        <v>945.94751054436392</v>
      </c>
      <c r="EI23" s="201">
        <f t="shared" si="21"/>
        <v>945.94751054436392</v>
      </c>
      <c r="EJ23" s="201">
        <f t="shared" si="21"/>
        <v>945.94751054436392</v>
      </c>
      <c r="EK23" s="201">
        <f t="shared" si="21"/>
        <v>945.94751054436392</v>
      </c>
    </row>
    <row r="24" spans="1:141" x14ac:dyDescent="0.2">
      <c r="A24" s="121">
        <f t="shared" si="20"/>
        <v>8</v>
      </c>
      <c r="B24" s="131" t="s">
        <v>176</v>
      </c>
      <c r="C24" s="179">
        <v>700</v>
      </c>
      <c r="D24" s="164">
        <v>1.0357000000000001</v>
      </c>
      <c r="V24" s="201">
        <f t="shared" si="16"/>
        <v>724.99</v>
      </c>
      <c r="W24" s="201">
        <f t="shared" si="22"/>
        <v>724.99</v>
      </c>
      <c r="X24" s="201">
        <f t="shared" si="22"/>
        <v>724.99</v>
      </c>
      <c r="Y24" s="201">
        <f t="shared" si="22"/>
        <v>724.99</v>
      </c>
      <c r="Z24" s="201">
        <f t="shared" si="22"/>
        <v>724.99</v>
      </c>
      <c r="AA24" s="201">
        <f t="shared" si="22"/>
        <v>724.99</v>
      </c>
      <c r="AB24" s="201">
        <f t="shared" si="22"/>
        <v>724.99</v>
      </c>
      <c r="AC24" s="201">
        <f t="shared" si="22"/>
        <v>724.99</v>
      </c>
      <c r="AD24" s="201">
        <f t="shared" si="22"/>
        <v>724.99</v>
      </c>
      <c r="AE24" s="201">
        <f t="shared" si="22"/>
        <v>724.99</v>
      </c>
      <c r="AF24" s="201">
        <f t="shared" si="22"/>
        <v>724.99</v>
      </c>
      <c r="AG24" s="201">
        <f t="shared" si="22"/>
        <v>724.99</v>
      </c>
      <c r="AH24" s="201">
        <f t="shared" si="22"/>
        <v>746.73970000000008</v>
      </c>
      <c r="AI24" s="201">
        <f t="shared" si="22"/>
        <v>746.73970000000008</v>
      </c>
      <c r="AJ24" s="201">
        <f t="shared" si="22"/>
        <v>746.73970000000008</v>
      </c>
      <c r="AK24" s="201">
        <f t="shared" si="22"/>
        <v>746.73970000000008</v>
      </c>
      <c r="AL24" s="201">
        <f t="shared" si="22"/>
        <v>746.73970000000008</v>
      </c>
      <c r="AM24" s="201">
        <f t="shared" si="22"/>
        <v>746.73970000000008</v>
      </c>
      <c r="AN24" s="201">
        <f t="shared" si="22"/>
        <v>746.73970000000008</v>
      </c>
      <c r="AO24" s="201">
        <f t="shared" si="22"/>
        <v>746.73970000000008</v>
      </c>
      <c r="AP24" s="201">
        <f t="shared" si="22"/>
        <v>746.73970000000008</v>
      </c>
      <c r="AQ24" s="201">
        <f t="shared" si="22"/>
        <v>746.73970000000008</v>
      </c>
      <c r="AR24" s="201">
        <f t="shared" si="22"/>
        <v>746.73970000000008</v>
      </c>
      <c r="AS24" s="201">
        <f t="shared" si="22"/>
        <v>746.73970000000008</v>
      </c>
      <c r="AT24" s="201">
        <f t="shared" si="22"/>
        <v>769.14189099999999</v>
      </c>
      <c r="AU24" s="201">
        <f t="shared" si="22"/>
        <v>769.14189099999999</v>
      </c>
      <c r="AV24" s="201">
        <f t="shared" si="22"/>
        <v>769.14189099999999</v>
      </c>
      <c r="AW24" s="201">
        <f t="shared" si="22"/>
        <v>769.14189099999999</v>
      </c>
      <c r="AX24" s="201">
        <f t="shared" si="22"/>
        <v>769.14189099999999</v>
      </c>
      <c r="AY24" s="201">
        <f t="shared" si="22"/>
        <v>769.14189099999999</v>
      </c>
      <c r="AZ24" s="201">
        <f t="shared" si="22"/>
        <v>769.14189099999999</v>
      </c>
      <c r="BA24" s="201">
        <f t="shared" si="22"/>
        <v>769.14189099999999</v>
      </c>
      <c r="BB24" s="201">
        <f t="shared" si="22"/>
        <v>769.14189099999999</v>
      </c>
      <c r="BC24" s="201">
        <f t="shared" si="22"/>
        <v>769.14189099999999</v>
      </c>
      <c r="BD24" s="201">
        <f t="shared" si="22"/>
        <v>769.14189099999999</v>
      </c>
      <c r="BE24" s="201">
        <f t="shared" si="22"/>
        <v>769.14189099999999</v>
      </c>
      <c r="BF24" s="201">
        <f t="shared" si="22"/>
        <v>792.21614772999999</v>
      </c>
      <c r="BG24" s="201">
        <f t="shared" si="22"/>
        <v>792.21614772999999</v>
      </c>
      <c r="BH24" s="201">
        <f t="shared" si="22"/>
        <v>792.21614772999999</v>
      </c>
      <c r="BI24" s="201">
        <f t="shared" si="22"/>
        <v>792.21614772999999</v>
      </c>
      <c r="BJ24" s="201">
        <f t="shared" si="22"/>
        <v>792.21614772999999</v>
      </c>
      <c r="BK24" s="201">
        <f t="shared" si="22"/>
        <v>792.21614772999999</v>
      </c>
      <c r="BL24" s="201">
        <f t="shared" si="22"/>
        <v>792.21614772999999</v>
      </c>
      <c r="BM24" s="201">
        <f t="shared" si="22"/>
        <v>792.21614772999999</v>
      </c>
      <c r="BN24" s="201">
        <f t="shared" si="22"/>
        <v>792.21614772999999</v>
      </c>
      <c r="BO24" s="201">
        <f t="shared" si="22"/>
        <v>792.21614772999999</v>
      </c>
      <c r="BP24" s="201">
        <f t="shared" si="22"/>
        <v>792.21614772999999</v>
      </c>
      <c r="BQ24" s="201">
        <f t="shared" si="22"/>
        <v>792.21614772999999</v>
      </c>
      <c r="BR24" s="201">
        <f t="shared" si="22"/>
        <v>815.98263216189991</v>
      </c>
      <c r="BS24" s="201">
        <f t="shared" si="22"/>
        <v>815.98263216189991</v>
      </c>
      <c r="BT24" s="201">
        <f t="shared" si="22"/>
        <v>815.98263216189991</v>
      </c>
      <c r="BU24" s="201">
        <f t="shared" si="22"/>
        <v>815.98263216189991</v>
      </c>
      <c r="BV24" s="201">
        <f t="shared" si="22"/>
        <v>815.98263216189991</v>
      </c>
      <c r="BW24" s="201">
        <f t="shared" si="22"/>
        <v>815.98263216189991</v>
      </c>
      <c r="BX24" s="201">
        <f t="shared" si="22"/>
        <v>815.98263216189991</v>
      </c>
      <c r="BY24" s="201">
        <f t="shared" si="22"/>
        <v>815.98263216189991</v>
      </c>
      <c r="BZ24" s="201">
        <f t="shared" si="22"/>
        <v>815.98263216189991</v>
      </c>
      <c r="CA24" s="201">
        <f t="shared" si="22"/>
        <v>815.98263216189991</v>
      </c>
      <c r="CB24" s="201">
        <f t="shared" si="22"/>
        <v>815.98263216189991</v>
      </c>
      <c r="CC24" s="201">
        <f t="shared" si="22"/>
        <v>815.98263216189991</v>
      </c>
      <c r="CD24" s="201">
        <f t="shared" si="22"/>
        <v>840.46211112675689</v>
      </c>
      <c r="CE24" s="201">
        <f t="shared" si="22"/>
        <v>840.46211112675689</v>
      </c>
      <c r="CF24" s="201">
        <f t="shared" si="22"/>
        <v>840.46211112675689</v>
      </c>
      <c r="CG24" s="201">
        <f t="shared" si="22"/>
        <v>840.46211112675689</v>
      </c>
      <c r="CH24" s="201">
        <f t="shared" si="22"/>
        <v>840.46211112675689</v>
      </c>
      <c r="CI24" s="201">
        <f t="shared" si="21"/>
        <v>840.46211112675689</v>
      </c>
      <c r="CJ24" s="201">
        <f t="shared" si="21"/>
        <v>840.46211112675689</v>
      </c>
      <c r="CK24" s="201">
        <f t="shared" si="21"/>
        <v>840.46211112675689</v>
      </c>
      <c r="CL24" s="201">
        <f t="shared" si="21"/>
        <v>840.46211112675689</v>
      </c>
      <c r="CM24" s="201">
        <f t="shared" si="21"/>
        <v>840.46211112675689</v>
      </c>
      <c r="CN24" s="201">
        <f t="shared" si="21"/>
        <v>840.46211112675689</v>
      </c>
      <c r="CO24" s="201">
        <f t="shared" si="21"/>
        <v>840.46211112675689</v>
      </c>
      <c r="CP24" s="201">
        <f t="shared" si="21"/>
        <v>865.6759744605597</v>
      </c>
      <c r="CQ24" s="201">
        <f t="shared" si="21"/>
        <v>865.6759744605597</v>
      </c>
      <c r="CR24" s="201">
        <f t="shared" si="21"/>
        <v>865.6759744605597</v>
      </c>
      <c r="CS24" s="201">
        <f t="shared" si="21"/>
        <v>865.6759744605597</v>
      </c>
      <c r="CT24" s="201">
        <f t="shared" si="21"/>
        <v>865.6759744605597</v>
      </c>
      <c r="CU24" s="201">
        <f t="shared" si="21"/>
        <v>865.6759744605597</v>
      </c>
      <c r="CV24" s="201">
        <f t="shared" si="21"/>
        <v>865.6759744605597</v>
      </c>
      <c r="CW24" s="201">
        <f t="shared" si="21"/>
        <v>865.6759744605597</v>
      </c>
      <c r="CX24" s="201">
        <f t="shared" si="21"/>
        <v>865.6759744605597</v>
      </c>
      <c r="CY24" s="201">
        <f t="shared" si="21"/>
        <v>865.6759744605597</v>
      </c>
      <c r="CZ24" s="201">
        <f t="shared" si="21"/>
        <v>865.6759744605597</v>
      </c>
      <c r="DA24" s="201">
        <f t="shared" si="21"/>
        <v>865.6759744605597</v>
      </c>
      <c r="DB24" s="201">
        <f t="shared" si="21"/>
        <v>891.64625369437647</v>
      </c>
      <c r="DC24" s="201">
        <f t="shared" si="21"/>
        <v>891.64625369437647</v>
      </c>
      <c r="DD24" s="201">
        <f t="shared" si="21"/>
        <v>891.64625369437647</v>
      </c>
      <c r="DE24" s="201">
        <f t="shared" si="21"/>
        <v>891.64625369437647</v>
      </c>
      <c r="DF24" s="201">
        <f t="shared" si="21"/>
        <v>891.64625369437647</v>
      </c>
      <c r="DG24" s="201">
        <f t="shared" si="21"/>
        <v>891.64625369437647</v>
      </c>
      <c r="DH24" s="201">
        <f t="shared" si="21"/>
        <v>891.64625369437647</v>
      </c>
      <c r="DI24" s="201">
        <f t="shared" si="21"/>
        <v>891.64625369437647</v>
      </c>
      <c r="DJ24" s="201">
        <f t="shared" si="21"/>
        <v>891.64625369437647</v>
      </c>
      <c r="DK24" s="201">
        <f t="shared" si="21"/>
        <v>891.64625369437647</v>
      </c>
      <c r="DL24" s="201">
        <f t="shared" si="21"/>
        <v>891.64625369437647</v>
      </c>
      <c r="DM24" s="201">
        <f t="shared" si="21"/>
        <v>891.64625369437647</v>
      </c>
      <c r="DN24" s="201">
        <f t="shared" si="21"/>
        <v>918.39564130520773</v>
      </c>
      <c r="DO24" s="201">
        <f t="shared" si="21"/>
        <v>918.39564130520773</v>
      </c>
      <c r="DP24" s="201">
        <f t="shared" si="21"/>
        <v>918.39564130520773</v>
      </c>
      <c r="DQ24" s="201">
        <f t="shared" si="21"/>
        <v>918.39564130520773</v>
      </c>
      <c r="DR24" s="201">
        <f t="shared" si="21"/>
        <v>918.39564130520773</v>
      </c>
      <c r="DS24" s="201">
        <f t="shared" si="21"/>
        <v>918.39564130520773</v>
      </c>
      <c r="DT24" s="201">
        <f t="shared" si="21"/>
        <v>918.39564130520773</v>
      </c>
      <c r="DU24" s="201">
        <f t="shared" si="21"/>
        <v>918.39564130520773</v>
      </c>
      <c r="DV24" s="201">
        <f t="shared" si="21"/>
        <v>918.39564130520773</v>
      </c>
      <c r="DW24" s="201">
        <f t="shared" si="21"/>
        <v>918.39564130520773</v>
      </c>
      <c r="DX24" s="201">
        <f t="shared" si="21"/>
        <v>918.39564130520773</v>
      </c>
      <c r="DY24" s="201">
        <f t="shared" si="21"/>
        <v>918.39564130520773</v>
      </c>
      <c r="DZ24" s="201">
        <f t="shared" si="21"/>
        <v>945.94751054436392</v>
      </c>
      <c r="EA24" s="201">
        <f t="shared" si="21"/>
        <v>945.94751054436392</v>
      </c>
      <c r="EB24" s="201">
        <f t="shared" si="21"/>
        <v>945.94751054436392</v>
      </c>
      <c r="EC24" s="201">
        <f t="shared" si="21"/>
        <v>945.94751054436392</v>
      </c>
      <c r="ED24" s="201">
        <f t="shared" si="21"/>
        <v>945.94751054436392</v>
      </c>
      <c r="EE24" s="201">
        <f t="shared" si="21"/>
        <v>945.94751054436392</v>
      </c>
      <c r="EF24" s="201">
        <f t="shared" si="21"/>
        <v>945.94751054436392</v>
      </c>
      <c r="EG24" s="201">
        <f t="shared" si="21"/>
        <v>945.94751054436392</v>
      </c>
      <c r="EH24" s="201">
        <f t="shared" si="21"/>
        <v>945.94751054436392</v>
      </c>
      <c r="EI24" s="201">
        <f t="shared" si="21"/>
        <v>945.94751054436392</v>
      </c>
      <c r="EJ24" s="201">
        <f t="shared" si="21"/>
        <v>945.94751054436392</v>
      </c>
      <c r="EK24" s="201">
        <f t="shared" si="21"/>
        <v>945.94751054436392</v>
      </c>
    </row>
    <row r="25" spans="1:141" x14ac:dyDescent="0.2">
      <c r="A25" s="121">
        <f t="shared" si="20"/>
        <v>9</v>
      </c>
      <c r="B25" s="131" t="s">
        <v>176</v>
      </c>
      <c r="C25" s="179">
        <v>700</v>
      </c>
      <c r="D25" s="164">
        <v>1</v>
      </c>
      <c r="V25" s="201">
        <f t="shared" si="16"/>
        <v>700</v>
      </c>
      <c r="W25" s="201">
        <f t="shared" si="22"/>
        <v>700</v>
      </c>
      <c r="X25" s="201">
        <f t="shared" si="22"/>
        <v>700</v>
      </c>
      <c r="Y25" s="201">
        <f t="shared" si="22"/>
        <v>700</v>
      </c>
      <c r="Z25" s="201">
        <f t="shared" si="22"/>
        <v>700</v>
      </c>
      <c r="AA25" s="201">
        <f t="shared" si="22"/>
        <v>700</v>
      </c>
      <c r="AB25" s="201">
        <f t="shared" si="22"/>
        <v>700</v>
      </c>
      <c r="AC25" s="201">
        <f t="shared" si="22"/>
        <v>700</v>
      </c>
      <c r="AD25" s="201">
        <f t="shared" si="22"/>
        <v>700</v>
      </c>
      <c r="AE25" s="201">
        <f t="shared" si="22"/>
        <v>700</v>
      </c>
      <c r="AF25" s="201">
        <f t="shared" si="22"/>
        <v>700</v>
      </c>
      <c r="AG25" s="201">
        <f t="shared" si="22"/>
        <v>700</v>
      </c>
      <c r="AH25" s="201">
        <f t="shared" si="22"/>
        <v>721</v>
      </c>
      <c r="AI25" s="201">
        <f t="shared" si="22"/>
        <v>721</v>
      </c>
      <c r="AJ25" s="201">
        <f t="shared" si="22"/>
        <v>721</v>
      </c>
      <c r="AK25" s="201">
        <f t="shared" si="22"/>
        <v>721</v>
      </c>
      <c r="AL25" s="201">
        <f t="shared" si="22"/>
        <v>721</v>
      </c>
      <c r="AM25" s="201">
        <f t="shared" si="22"/>
        <v>721</v>
      </c>
      <c r="AN25" s="201">
        <f t="shared" si="22"/>
        <v>721</v>
      </c>
      <c r="AO25" s="201">
        <f t="shared" si="22"/>
        <v>721</v>
      </c>
      <c r="AP25" s="201">
        <f t="shared" si="22"/>
        <v>721</v>
      </c>
      <c r="AQ25" s="201">
        <f t="shared" si="22"/>
        <v>721</v>
      </c>
      <c r="AR25" s="201">
        <f t="shared" si="22"/>
        <v>721</v>
      </c>
      <c r="AS25" s="201">
        <f t="shared" si="22"/>
        <v>721</v>
      </c>
      <c r="AT25" s="201">
        <f t="shared" si="22"/>
        <v>742.63</v>
      </c>
      <c r="AU25" s="201">
        <f t="shared" si="22"/>
        <v>742.63</v>
      </c>
      <c r="AV25" s="201">
        <f t="shared" si="22"/>
        <v>742.63</v>
      </c>
      <c r="AW25" s="201">
        <f t="shared" si="22"/>
        <v>742.63</v>
      </c>
      <c r="AX25" s="201">
        <f t="shared" si="22"/>
        <v>742.63</v>
      </c>
      <c r="AY25" s="201">
        <f t="shared" si="22"/>
        <v>742.63</v>
      </c>
      <c r="AZ25" s="201">
        <f t="shared" si="22"/>
        <v>742.63</v>
      </c>
      <c r="BA25" s="201">
        <f t="shared" si="22"/>
        <v>742.63</v>
      </c>
      <c r="BB25" s="201">
        <f t="shared" si="22"/>
        <v>742.63</v>
      </c>
      <c r="BC25" s="201">
        <f t="shared" si="22"/>
        <v>742.63</v>
      </c>
      <c r="BD25" s="201">
        <f t="shared" si="22"/>
        <v>742.63</v>
      </c>
      <c r="BE25" s="201">
        <f t="shared" si="22"/>
        <v>742.63</v>
      </c>
      <c r="BF25" s="201">
        <f t="shared" si="22"/>
        <v>764.90890000000002</v>
      </c>
      <c r="BG25" s="201">
        <f t="shared" si="22"/>
        <v>764.90890000000002</v>
      </c>
      <c r="BH25" s="201">
        <f t="shared" si="22"/>
        <v>764.90890000000002</v>
      </c>
      <c r="BI25" s="201">
        <f t="shared" si="22"/>
        <v>764.90890000000002</v>
      </c>
      <c r="BJ25" s="201">
        <f t="shared" si="22"/>
        <v>764.90890000000002</v>
      </c>
      <c r="BK25" s="201">
        <f t="shared" si="22"/>
        <v>764.90890000000002</v>
      </c>
      <c r="BL25" s="201">
        <f t="shared" si="22"/>
        <v>764.90890000000002</v>
      </c>
      <c r="BM25" s="201">
        <f t="shared" si="22"/>
        <v>764.90890000000002</v>
      </c>
      <c r="BN25" s="201">
        <f t="shared" si="22"/>
        <v>764.90890000000002</v>
      </c>
      <c r="BO25" s="201">
        <f t="shared" si="22"/>
        <v>764.90890000000002</v>
      </c>
      <c r="BP25" s="201">
        <f t="shared" si="22"/>
        <v>764.90890000000002</v>
      </c>
      <c r="BQ25" s="201">
        <f t="shared" si="22"/>
        <v>764.90890000000002</v>
      </c>
      <c r="BR25" s="201">
        <f t="shared" si="22"/>
        <v>787.85616699999991</v>
      </c>
      <c r="BS25" s="201">
        <f t="shared" si="22"/>
        <v>787.85616699999991</v>
      </c>
      <c r="BT25" s="201">
        <f t="shared" si="22"/>
        <v>787.85616699999991</v>
      </c>
      <c r="BU25" s="201">
        <f t="shared" si="22"/>
        <v>787.85616699999991</v>
      </c>
      <c r="BV25" s="201">
        <f t="shared" si="22"/>
        <v>787.85616699999991</v>
      </c>
      <c r="BW25" s="201">
        <f t="shared" si="22"/>
        <v>787.85616699999991</v>
      </c>
      <c r="BX25" s="201">
        <f t="shared" si="22"/>
        <v>787.85616699999991</v>
      </c>
      <c r="BY25" s="201">
        <f t="shared" si="22"/>
        <v>787.85616699999991</v>
      </c>
      <c r="BZ25" s="201">
        <f t="shared" si="22"/>
        <v>787.85616699999991</v>
      </c>
      <c r="CA25" s="201">
        <f t="shared" si="22"/>
        <v>787.85616699999991</v>
      </c>
      <c r="CB25" s="201">
        <f t="shared" si="22"/>
        <v>787.85616699999991</v>
      </c>
      <c r="CC25" s="201">
        <f t="shared" si="22"/>
        <v>787.85616699999991</v>
      </c>
      <c r="CD25" s="201">
        <f t="shared" si="22"/>
        <v>811.49185200999989</v>
      </c>
      <c r="CE25" s="201">
        <f t="shared" si="22"/>
        <v>811.49185200999989</v>
      </c>
      <c r="CF25" s="201">
        <f t="shared" si="22"/>
        <v>811.49185200999989</v>
      </c>
      <c r="CG25" s="201">
        <f t="shared" si="22"/>
        <v>811.49185200999989</v>
      </c>
      <c r="CH25" s="201">
        <f t="shared" ref="CH25:EK28" si="23">($C25*$D25)*(1+Rental_Increase)^(CH$3-1)</f>
        <v>811.49185200999989</v>
      </c>
      <c r="CI25" s="201">
        <f t="shared" si="23"/>
        <v>811.49185200999989</v>
      </c>
      <c r="CJ25" s="201">
        <f t="shared" si="23"/>
        <v>811.49185200999989</v>
      </c>
      <c r="CK25" s="201">
        <f t="shared" si="23"/>
        <v>811.49185200999989</v>
      </c>
      <c r="CL25" s="201">
        <f t="shared" si="23"/>
        <v>811.49185200999989</v>
      </c>
      <c r="CM25" s="201">
        <f t="shared" si="23"/>
        <v>811.49185200999989</v>
      </c>
      <c r="CN25" s="201">
        <f t="shared" si="23"/>
        <v>811.49185200999989</v>
      </c>
      <c r="CO25" s="201">
        <f t="shared" si="23"/>
        <v>811.49185200999989</v>
      </c>
      <c r="CP25" s="201">
        <f t="shared" si="23"/>
        <v>835.83660757029998</v>
      </c>
      <c r="CQ25" s="201">
        <f t="shared" si="23"/>
        <v>835.83660757029998</v>
      </c>
      <c r="CR25" s="201">
        <f t="shared" si="23"/>
        <v>835.83660757029998</v>
      </c>
      <c r="CS25" s="201">
        <f t="shared" si="23"/>
        <v>835.83660757029998</v>
      </c>
      <c r="CT25" s="201">
        <f t="shared" si="23"/>
        <v>835.83660757029998</v>
      </c>
      <c r="CU25" s="201">
        <f t="shared" si="23"/>
        <v>835.83660757029998</v>
      </c>
      <c r="CV25" s="201">
        <f t="shared" si="23"/>
        <v>835.83660757029998</v>
      </c>
      <c r="CW25" s="201">
        <f t="shared" si="23"/>
        <v>835.83660757029998</v>
      </c>
      <c r="CX25" s="201">
        <f t="shared" si="23"/>
        <v>835.83660757029998</v>
      </c>
      <c r="CY25" s="201">
        <f t="shared" si="23"/>
        <v>835.83660757029998</v>
      </c>
      <c r="CZ25" s="201">
        <f t="shared" si="23"/>
        <v>835.83660757029998</v>
      </c>
      <c r="DA25" s="201">
        <f t="shared" si="23"/>
        <v>835.83660757029998</v>
      </c>
      <c r="DB25" s="201">
        <f t="shared" si="23"/>
        <v>860.91170579740901</v>
      </c>
      <c r="DC25" s="201">
        <f t="shared" si="23"/>
        <v>860.91170579740901</v>
      </c>
      <c r="DD25" s="201">
        <f t="shared" si="23"/>
        <v>860.91170579740901</v>
      </c>
      <c r="DE25" s="201">
        <f t="shared" si="23"/>
        <v>860.91170579740901</v>
      </c>
      <c r="DF25" s="201">
        <f t="shared" si="23"/>
        <v>860.91170579740901</v>
      </c>
      <c r="DG25" s="201">
        <f t="shared" si="23"/>
        <v>860.91170579740901</v>
      </c>
      <c r="DH25" s="201">
        <f t="shared" si="23"/>
        <v>860.91170579740901</v>
      </c>
      <c r="DI25" s="201">
        <f t="shared" si="23"/>
        <v>860.91170579740901</v>
      </c>
      <c r="DJ25" s="201">
        <f t="shared" si="23"/>
        <v>860.91170579740901</v>
      </c>
      <c r="DK25" s="201">
        <f t="shared" si="23"/>
        <v>860.91170579740901</v>
      </c>
      <c r="DL25" s="201">
        <f t="shared" si="23"/>
        <v>860.91170579740901</v>
      </c>
      <c r="DM25" s="201">
        <f t="shared" si="23"/>
        <v>860.91170579740901</v>
      </c>
      <c r="DN25" s="201">
        <f t="shared" si="23"/>
        <v>886.73905697133114</v>
      </c>
      <c r="DO25" s="201">
        <f t="shared" si="23"/>
        <v>886.73905697133114</v>
      </c>
      <c r="DP25" s="201">
        <f t="shared" si="23"/>
        <v>886.73905697133114</v>
      </c>
      <c r="DQ25" s="201">
        <f t="shared" si="23"/>
        <v>886.73905697133114</v>
      </c>
      <c r="DR25" s="201">
        <f t="shared" si="23"/>
        <v>886.73905697133114</v>
      </c>
      <c r="DS25" s="201">
        <f t="shared" si="23"/>
        <v>886.73905697133114</v>
      </c>
      <c r="DT25" s="201">
        <f t="shared" si="23"/>
        <v>886.73905697133114</v>
      </c>
      <c r="DU25" s="201">
        <f t="shared" si="23"/>
        <v>886.73905697133114</v>
      </c>
      <c r="DV25" s="201">
        <f t="shared" si="23"/>
        <v>886.73905697133114</v>
      </c>
      <c r="DW25" s="201">
        <f t="shared" si="23"/>
        <v>886.73905697133114</v>
      </c>
      <c r="DX25" s="201">
        <f t="shared" si="23"/>
        <v>886.73905697133114</v>
      </c>
      <c r="DY25" s="201">
        <f t="shared" si="23"/>
        <v>886.73905697133114</v>
      </c>
      <c r="DZ25" s="201">
        <f t="shared" si="23"/>
        <v>913.34122868047109</v>
      </c>
      <c r="EA25" s="201">
        <f t="shared" si="23"/>
        <v>913.34122868047109</v>
      </c>
      <c r="EB25" s="201">
        <f t="shared" si="23"/>
        <v>913.34122868047109</v>
      </c>
      <c r="EC25" s="201">
        <f t="shared" si="23"/>
        <v>913.34122868047109</v>
      </c>
      <c r="ED25" s="201">
        <f t="shared" si="23"/>
        <v>913.34122868047109</v>
      </c>
      <c r="EE25" s="201">
        <f t="shared" si="23"/>
        <v>913.34122868047109</v>
      </c>
      <c r="EF25" s="201">
        <f t="shared" si="23"/>
        <v>913.34122868047109</v>
      </c>
      <c r="EG25" s="201">
        <f t="shared" si="23"/>
        <v>913.34122868047109</v>
      </c>
      <c r="EH25" s="201">
        <f t="shared" si="23"/>
        <v>913.34122868047109</v>
      </c>
      <c r="EI25" s="201">
        <f t="shared" si="23"/>
        <v>913.34122868047109</v>
      </c>
      <c r="EJ25" s="201">
        <f t="shared" si="23"/>
        <v>913.34122868047109</v>
      </c>
      <c r="EK25" s="201">
        <f t="shared" si="23"/>
        <v>913.34122868047109</v>
      </c>
    </row>
    <row r="26" spans="1:141" x14ac:dyDescent="0.2">
      <c r="A26" s="121">
        <f t="shared" si="20"/>
        <v>10</v>
      </c>
      <c r="B26" s="131" t="s">
        <v>176</v>
      </c>
      <c r="C26" s="179">
        <v>700</v>
      </c>
      <c r="D26" s="164">
        <v>1.0357000000000001</v>
      </c>
      <c r="V26" s="201">
        <f t="shared" si="16"/>
        <v>724.99</v>
      </c>
      <c r="W26" s="201">
        <f t="shared" ref="W26:CH29" si="24">($C26*$D26)*(1+Rental_Increase)^(W$3-1)</f>
        <v>724.99</v>
      </c>
      <c r="X26" s="201">
        <f t="shared" si="24"/>
        <v>724.99</v>
      </c>
      <c r="Y26" s="201">
        <f t="shared" si="24"/>
        <v>724.99</v>
      </c>
      <c r="Z26" s="201">
        <f t="shared" si="24"/>
        <v>724.99</v>
      </c>
      <c r="AA26" s="201">
        <f t="shared" si="24"/>
        <v>724.99</v>
      </c>
      <c r="AB26" s="201">
        <f t="shared" si="24"/>
        <v>724.99</v>
      </c>
      <c r="AC26" s="201">
        <f t="shared" si="24"/>
        <v>724.99</v>
      </c>
      <c r="AD26" s="201">
        <f t="shared" si="24"/>
        <v>724.99</v>
      </c>
      <c r="AE26" s="201">
        <f t="shared" si="24"/>
        <v>724.99</v>
      </c>
      <c r="AF26" s="201">
        <f t="shared" si="24"/>
        <v>724.99</v>
      </c>
      <c r="AG26" s="201">
        <f t="shared" si="24"/>
        <v>724.99</v>
      </c>
      <c r="AH26" s="201">
        <f t="shared" si="24"/>
        <v>746.73970000000008</v>
      </c>
      <c r="AI26" s="201">
        <f t="shared" si="24"/>
        <v>746.73970000000008</v>
      </c>
      <c r="AJ26" s="201">
        <f t="shared" si="24"/>
        <v>746.73970000000008</v>
      </c>
      <c r="AK26" s="201">
        <f t="shared" si="24"/>
        <v>746.73970000000008</v>
      </c>
      <c r="AL26" s="201">
        <f t="shared" si="24"/>
        <v>746.73970000000008</v>
      </c>
      <c r="AM26" s="201">
        <f t="shared" si="24"/>
        <v>746.73970000000008</v>
      </c>
      <c r="AN26" s="201">
        <f t="shared" si="24"/>
        <v>746.73970000000008</v>
      </c>
      <c r="AO26" s="201">
        <f t="shared" si="24"/>
        <v>746.73970000000008</v>
      </c>
      <c r="AP26" s="201">
        <f t="shared" si="24"/>
        <v>746.73970000000008</v>
      </c>
      <c r="AQ26" s="201">
        <f t="shared" si="24"/>
        <v>746.73970000000008</v>
      </c>
      <c r="AR26" s="201">
        <f t="shared" si="24"/>
        <v>746.73970000000008</v>
      </c>
      <c r="AS26" s="201">
        <f t="shared" si="24"/>
        <v>746.73970000000008</v>
      </c>
      <c r="AT26" s="201">
        <f t="shared" si="24"/>
        <v>769.14189099999999</v>
      </c>
      <c r="AU26" s="201">
        <f t="shared" si="24"/>
        <v>769.14189099999999</v>
      </c>
      <c r="AV26" s="201">
        <f t="shared" si="24"/>
        <v>769.14189099999999</v>
      </c>
      <c r="AW26" s="201">
        <f t="shared" si="24"/>
        <v>769.14189099999999</v>
      </c>
      <c r="AX26" s="201">
        <f t="shared" si="24"/>
        <v>769.14189099999999</v>
      </c>
      <c r="AY26" s="201">
        <f t="shared" si="24"/>
        <v>769.14189099999999</v>
      </c>
      <c r="AZ26" s="201">
        <f t="shared" si="24"/>
        <v>769.14189099999999</v>
      </c>
      <c r="BA26" s="201">
        <f t="shared" si="24"/>
        <v>769.14189099999999</v>
      </c>
      <c r="BB26" s="201">
        <f t="shared" si="24"/>
        <v>769.14189099999999</v>
      </c>
      <c r="BC26" s="201">
        <f t="shared" si="24"/>
        <v>769.14189099999999</v>
      </c>
      <c r="BD26" s="201">
        <f t="shared" si="24"/>
        <v>769.14189099999999</v>
      </c>
      <c r="BE26" s="201">
        <f t="shared" si="24"/>
        <v>769.14189099999999</v>
      </c>
      <c r="BF26" s="201">
        <f t="shared" si="24"/>
        <v>792.21614772999999</v>
      </c>
      <c r="BG26" s="201">
        <f t="shared" si="24"/>
        <v>792.21614772999999</v>
      </c>
      <c r="BH26" s="201">
        <f t="shared" si="24"/>
        <v>792.21614772999999</v>
      </c>
      <c r="BI26" s="201">
        <f t="shared" si="24"/>
        <v>792.21614772999999</v>
      </c>
      <c r="BJ26" s="201">
        <f t="shared" si="24"/>
        <v>792.21614772999999</v>
      </c>
      <c r="BK26" s="201">
        <f t="shared" si="24"/>
        <v>792.21614772999999</v>
      </c>
      <c r="BL26" s="201">
        <f t="shared" si="24"/>
        <v>792.21614772999999</v>
      </c>
      <c r="BM26" s="201">
        <f t="shared" si="24"/>
        <v>792.21614772999999</v>
      </c>
      <c r="BN26" s="201">
        <f t="shared" si="24"/>
        <v>792.21614772999999</v>
      </c>
      <c r="BO26" s="201">
        <f t="shared" si="24"/>
        <v>792.21614772999999</v>
      </c>
      <c r="BP26" s="201">
        <f t="shared" si="24"/>
        <v>792.21614772999999</v>
      </c>
      <c r="BQ26" s="201">
        <f t="shared" si="24"/>
        <v>792.21614772999999</v>
      </c>
      <c r="BR26" s="201">
        <f t="shared" si="24"/>
        <v>815.98263216189991</v>
      </c>
      <c r="BS26" s="201">
        <f t="shared" si="24"/>
        <v>815.98263216189991</v>
      </c>
      <c r="BT26" s="201">
        <f t="shared" si="24"/>
        <v>815.98263216189991</v>
      </c>
      <c r="BU26" s="201">
        <f t="shared" si="24"/>
        <v>815.98263216189991</v>
      </c>
      <c r="BV26" s="201">
        <f t="shared" si="24"/>
        <v>815.98263216189991</v>
      </c>
      <c r="BW26" s="201">
        <f t="shared" si="24"/>
        <v>815.98263216189991</v>
      </c>
      <c r="BX26" s="201">
        <f t="shared" si="24"/>
        <v>815.98263216189991</v>
      </c>
      <c r="BY26" s="201">
        <f t="shared" si="24"/>
        <v>815.98263216189991</v>
      </c>
      <c r="BZ26" s="201">
        <f t="shared" si="24"/>
        <v>815.98263216189991</v>
      </c>
      <c r="CA26" s="201">
        <f t="shared" si="24"/>
        <v>815.98263216189991</v>
      </c>
      <c r="CB26" s="201">
        <f t="shared" si="24"/>
        <v>815.98263216189991</v>
      </c>
      <c r="CC26" s="201">
        <f t="shared" si="24"/>
        <v>815.98263216189991</v>
      </c>
      <c r="CD26" s="201">
        <f t="shared" si="24"/>
        <v>840.46211112675689</v>
      </c>
      <c r="CE26" s="201">
        <f t="shared" si="24"/>
        <v>840.46211112675689</v>
      </c>
      <c r="CF26" s="201">
        <f t="shared" si="24"/>
        <v>840.46211112675689</v>
      </c>
      <c r="CG26" s="201">
        <f t="shared" si="24"/>
        <v>840.46211112675689</v>
      </c>
      <c r="CH26" s="201">
        <f t="shared" si="24"/>
        <v>840.46211112675689</v>
      </c>
      <c r="CI26" s="201">
        <f t="shared" si="23"/>
        <v>840.46211112675689</v>
      </c>
      <c r="CJ26" s="201">
        <f t="shared" si="23"/>
        <v>840.46211112675689</v>
      </c>
      <c r="CK26" s="201">
        <f t="shared" si="23"/>
        <v>840.46211112675689</v>
      </c>
      <c r="CL26" s="201">
        <f t="shared" si="23"/>
        <v>840.46211112675689</v>
      </c>
      <c r="CM26" s="201">
        <f t="shared" si="23"/>
        <v>840.46211112675689</v>
      </c>
      <c r="CN26" s="201">
        <f t="shared" si="23"/>
        <v>840.46211112675689</v>
      </c>
      <c r="CO26" s="201">
        <f t="shared" si="23"/>
        <v>840.46211112675689</v>
      </c>
      <c r="CP26" s="201">
        <f t="shared" si="23"/>
        <v>865.6759744605597</v>
      </c>
      <c r="CQ26" s="201">
        <f t="shared" si="23"/>
        <v>865.6759744605597</v>
      </c>
      <c r="CR26" s="201">
        <f t="shared" si="23"/>
        <v>865.6759744605597</v>
      </c>
      <c r="CS26" s="201">
        <f t="shared" si="23"/>
        <v>865.6759744605597</v>
      </c>
      <c r="CT26" s="201">
        <f t="shared" si="23"/>
        <v>865.6759744605597</v>
      </c>
      <c r="CU26" s="201">
        <f t="shared" si="23"/>
        <v>865.6759744605597</v>
      </c>
      <c r="CV26" s="201">
        <f t="shared" si="23"/>
        <v>865.6759744605597</v>
      </c>
      <c r="CW26" s="201">
        <f t="shared" si="23"/>
        <v>865.6759744605597</v>
      </c>
      <c r="CX26" s="201">
        <f t="shared" si="23"/>
        <v>865.6759744605597</v>
      </c>
      <c r="CY26" s="201">
        <f t="shared" si="23"/>
        <v>865.6759744605597</v>
      </c>
      <c r="CZ26" s="201">
        <f t="shared" si="23"/>
        <v>865.6759744605597</v>
      </c>
      <c r="DA26" s="201">
        <f t="shared" si="23"/>
        <v>865.6759744605597</v>
      </c>
      <c r="DB26" s="201">
        <f t="shared" si="23"/>
        <v>891.64625369437647</v>
      </c>
      <c r="DC26" s="201">
        <f t="shared" si="23"/>
        <v>891.64625369437647</v>
      </c>
      <c r="DD26" s="201">
        <f t="shared" si="23"/>
        <v>891.64625369437647</v>
      </c>
      <c r="DE26" s="201">
        <f t="shared" si="23"/>
        <v>891.64625369437647</v>
      </c>
      <c r="DF26" s="201">
        <f t="shared" si="23"/>
        <v>891.64625369437647</v>
      </c>
      <c r="DG26" s="201">
        <f t="shared" si="23"/>
        <v>891.64625369437647</v>
      </c>
      <c r="DH26" s="201">
        <f t="shared" si="23"/>
        <v>891.64625369437647</v>
      </c>
      <c r="DI26" s="201">
        <f t="shared" si="23"/>
        <v>891.64625369437647</v>
      </c>
      <c r="DJ26" s="201">
        <f t="shared" si="23"/>
        <v>891.64625369437647</v>
      </c>
      <c r="DK26" s="201">
        <f t="shared" si="23"/>
        <v>891.64625369437647</v>
      </c>
      <c r="DL26" s="201">
        <f t="shared" si="23"/>
        <v>891.64625369437647</v>
      </c>
      <c r="DM26" s="201">
        <f t="shared" si="23"/>
        <v>891.64625369437647</v>
      </c>
      <c r="DN26" s="201">
        <f t="shared" si="23"/>
        <v>918.39564130520773</v>
      </c>
      <c r="DO26" s="201">
        <f t="shared" si="23"/>
        <v>918.39564130520773</v>
      </c>
      <c r="DP26" s="201">
        <f t="shared" si="23"/>
        <v>918.39564130520773</v>
      </c>
      <c r="DQ26" s="201">
        <f t="shared" si="23"/>
        <v>918.39564130520773</v>
      </c>
      <c r="DR26" s="201">
        <f t="shared" si="23"/>
        <v>918.39564130520773</v>
      </c>
      <c r="DS26" s="201">
        <f t="shared" si="23"/>
        <v>918.39564130520773</v>
      </c>
      <c r="DT26" s="201">
        <f t="shared" si="23"/>
        <v>918.39564130520773</v>
      </c>
      <c r="DU26" s="201">
        <f t="shared" si="23"/>
        <v>918.39564130520773</v>
      </c>
      <c r="DV26" s="201">
        <f t="shared" si="23"/>
        <v>918.39564130520773</v>
      </c>
      <c r="DW26" s="201">
        <f t="shared" si="23"/>
        <v>918.39564130520773</v>
      </c>
      <c r="DX26" s="201">
        <f t="shared" si="23"/>
        <v>918.39564130520773</v>
      </c>
      <c r="DY26" s="201">
        <f t="shared" si="23"/>
        <v>918.39564130520773</v>
      </c>
      <c r="DZ26" s="201">
        <f t="shared" si="23"/>
        <v>945.94751054436392</v>
      </c>
      <c r="EA26" s="201">
        <f t="shared" si="23"/>
        <v>945.94751054436392</v>
      </c>
      <c r="EB26" s="201">
        <f t="shared" si="23"/>
        <v>945.94751054436392</v>
      </c>
      <c r="EC26" s="201">
        <f t="shared" si="23"/>
        <v>945.94751054436392</v>
      </c>
      <c r="ED26" s="201">
        <f t="shared" si="23"/>
        <v>945.94751054436392</v>
      </c>
      <c r="EE26" s="201">
        <f t="shared" si="23"/>
        <v>945.94751054436392</v>
      </c>
      <c r="EF26" s="201">
        <f t="shared" si="23"/>
        <v>945.94751054436392</v>
      </c>
      <c r="EG26" s="201">
        <f t="shared" si="23"/>
        <v>945.94751054436392</v>
      </c>
      <c r="EH26" s="201">
        <f t="shared" si="23"/>
        <v>945.94751054436392</v>
      </c>
      <c r="EI26" s="201">
        <f t="shared" si="23"/>
        <v>945.94751054436392</v>
      </c>
      <c r="EJ26" s="201">
        <f t="shared" si="23"/>
        <v>945.94751054436392</v>
      </c>
      <c r="EK26" s="201">
        <f t="shared" si="23"/>
        <v>945.94751054436392</v>
      </c>
    </row>
    <row r="27" spans="1:141" x14ac:dyDescent="0.2">
      <c r="A27" s="121">
        <f t="shared" si="20"/>
        <v>11</v>
      </c>
      <c r="B27" s="131" t="s">
        <v>176</v>
      </c>
      <c r="C27" s="179">
        <v>700</v>
      </c>
      <c r="D27" s="164">
        <v>1</v>
      </c>
      <c r="V27" s="201">
        <f t="shared" si="16"/>
        <v>700</v>
      </c>
      <c r="W27" s="201">
        <f t="shared" si="24"/>
        <v>700</v>
      </c>
      <c r="X27" s="201">
        <f t="shared" si="24"/>
        <v>700</v>
      </c>
      <c r="Y27" s="201">
        <f t="shared" si="24"/>
        <v>700</v>
      </c>
      <c r="Z27" s="201">
        <f t="shared" si="24"/>
        <v>700</v>
      </c>
      <c r="AA27" s="201">
        <f t="shared" si="24"/>
        <v>700</v>
      </c>
      <c r="AB27" s="201">
        <f t="shared" si="24"/>
        <v>700</v>
      </c>
      <c r="AC27" s="201">
        <f t="shared" si="24"/>
        <v>700</v>
      </c>
      <c r="AD27" s="201">
        <f t="shared" si="24"/>
        <v>700</v>
      </c>
      <c r="AE27" s="201">
        <f t="shared" si="24"/>
        <v>700</v>
      </c>
      <c r="AF27" s="201">
        <f t="shared" si="24"/>
        <v>700</v>
      </c>
      <c r="AG27" s="201">
        <f t="shared" si="24"/>
        <v>700</v>
      </c>
      <c r="AH27" s="201">
        <f t="shared" si="24"/>
        <v>721</v>
      </c>
      <c r="AI27" s="201">
        <f t="shared" si="24"/>
        <v>721</v>
      </c>
      <c r="AJ27" s="201">
        <f t="shared" si="24"/>
        <v>721</v>
      </c>
      <c r="AK27" s="201">
        <f t="shared" si="24"/>
        <v>721</v>
      </c>
      <c r="AL27" s="201">
        <f t="shared" si="24"/>
        <v>721</v>
      </c>
      <c r="AM27" s="201">
        <f t="shared" si="24"/>
        <v>721</v>
      </c>
      <c r="AN27" s="201">
        <f t="shared" si="24"/>
        <v>721</v>
      </c>
      <c r="AO27" s="201">
        <f t="shared" si="24"/>
        <v>721</v>
      </c>
      <c r="AP27" s="201">
        <f t="shared" si="24"/>
        <v>721</v>
      </c>
      <c r="AQ27" s="201">
        <f t="shared" si="24"/>
        <v>721</v>
      </c>
      <c r="AR27" s="201">
        <f t="shared" si="24"/>
        <v>721</v>
      </c>
      <c r="AS27" s="201">
        <f t="shared" si="24"/>
        <v>721</v>
      </c>
      <c r="AT27" s="201">
        <f t="shared" si="24"/>
        <v>742.63</v>
      </c>
      <c r="AU27" s="201">
        <f t="shared" si="24"/>
        <v>742.63</v>
      </c>
      <c r="AV27" s="201">
        <f t="shared" si="24"/>
        <v>742.63</v>
      </c>
      <c r="AW27" s="201">
        <f t="shared" si="24"/>
        <v>742.63</v>
      </c>
      <c r="AX27" s="201">
        <f t="shared" si="24"/>
        <v>742.63</v>
      </c>
      <c r="AY27" s="201">
        <f t="shared" si="24"/>
        <v>742.63</v>
      </c>
      <c r="AZ27" s="201">
        <f t="shared" si="24"/>
        <v>742.63</v>
      </c>
      <c r="BA27" s="201">
        <f t="shared" si="24"/>
        <v>742.63</v>
      </c>
      <c r="BB27" s="201">
        <f t="shared" si="24"/>
        <v>742.63</v>
      </c>
      <c r="BC27" s="201">
        <f t="shared" si="24"/>
        <v>742.63</v>
      </c>
      <c r="BD27" s="201">
        <f t="shared" si="24"/>
        <v>742.63</v>
      </c>
      <c r="BE27" s="201">
        <f t="shared" si="24"/>
        <v>742.63</v>
      </c>
      <c r="BF27" s="201">
        <f t="shared" si="24"/>
        <v>764.90890000000002</v>
      </c>
      <c r="BG27" s="201">
        <f t="shared" si="24"/>
        <v>764.90890000000002</v>
      </c>
      <c r="BH27" s="201">
        <f t="shared" si="24"/>
        <v>764.90890000000002</v>
      </c>
      <c r="BI27" s="201">
        <f t="shared" si="24"/>
        <v>764.90890000000002</v>
      </c>
      <c r="BJ27" s="201">
        <f t="shared" si="24"/>
        <v>764.90890000000002</v>
      </c>
      <c r="BK27" s="201">
        <f t="shared" si="24"/>
        <v>764.90890000000002</v>
      </c>
      <c r="BL27" s="201">
        <f t="shared" si="24"/>
        <v>764.90890000000002</v>
      </c>
      <c r="BM27" s="201">
        <f t="shared" si="24"/>
        <v>764.90890000000002</v>
      </c>
      <c r="BN27" s="201">
        <f t="shared" si="24"/>
        <v>764.90890000000002</v>
      </c>
      <c r="BO27" s="201">
        <f t="shared" si="24"/>
        <v>764.90890000000002</v>
      </c>
      <c r="BP27" s="201">
        <f t="shared" si="24"/>
        <v>764.90890000000002</v>
      </c>
      <c r="BQ27" s="201">
        <f t="shared" si="24"/>
        <v>764.90890000000002</v>
      </c>
      <c r="BR27" s="201">
        <f t="shared" si="24"/>
        <v>787.85616699999991</v>
      </c>
      <c r="BS27" s="201">
        <f t="shared" si="24"/>
        <v>787.85616699999991</v>
      </c>
      <c r="BT27" s="201">
        <f t="shared" si="24"/>
        <v>787.85616699999991</v>
      </c>
      <c r="BU27" s="201">
        <f t="shared" si="24"/>
        <v>787.85616699999991</v>
      </c>
      <c r="BV27" s="201">
        <f t="shared" si="24"/>
        <v>787.85616699999991</v>
      </c>
      <c r="BW27" s="201">
        <f t="shared" si="24"/>
        <v>787.85616699999991</v>
      </c>
      <c r="BX27" s="201">
        <f t="shared" si="24"/>
        <v>787.85616699999991</v>
      </c>
      <c r="BY27" s="201">
        <f t="shared" si="24"/>
        <v>787.85616699999991</v>
      </c>
      <c r="BZ27" s="201">
        <f t="shared" si="24"/>
        <v>787.85616699999991</v>
      </c>
      <c r="CA27" s="201">
        <f t="shared" si="24"/>
        <v>787.85616699999991</v>
      </c>
      <c r="CB27" s="201">
        <f t="shared" si="24"/>
        <v>787.85616699999991</v>
      </c>
      <c r="CC27" s="201">
        <f t="shared" si="24"/>
        <v>787.85616699999991</v>
      </c>
      <c r="CD27" s="201">
        <f t="shared" si="24"/>
        <v>811.49185200999989</v>
      </c>
      <c r="CE27" s="201">
        <f t="shared" si="24"/>
        <v>811.49185200999989</v>
      </c>
      <c r="CF27" s="201">
        <f t="shared" si="24"/>
        <v>811.49185200999989</v>
      </c>
      <c r="CG27" s="201">
        <f t="shared" si="24"/>
        <v>811.49185200999989</v>
      </c>
      <c r="CH27" s="201">
        <f t="shared" si="24"/>
        <v>811.49185200999989</v>
      </c>
      <c r="CI27" s="201">
        <f t="shared" si="23"/>
        <v>811.49185200999989</v>
      </c>
      <c r="CJ27" s="201">
        <f t="shared" si="23"/>
        <v>811.49185200999989</v>
      </c>
      <c r="CK27" s="201">
        <f t="shared" si="23"/>
        <v>811.49185200999989</v>
      </c>
      <c r="CL27" s="201">
        <f t="shared" si="23"/>
        <v>811.49185200999989</v>
      </c>
      <c r="CM27" s="201">
        <f t="shared" si="23"/>
        <v>811.49185200999989</v>
      </c>
      <c r="CN27" s="201">
        <f t="shared" si="23"/>
        <v>811.49185200999989</v>
      </c>
      <c r="CO27" s="201">
        <f t="shared" si="23"/>
        <v>811.49185200999989</v>
      </c>
      <c r="CP27" s="201">
        <f t="shared" si="23"/>
        <v>835.83660757029998</v>
      </c>
      <c r="CQ27" s="201">
        <f t="shared" si="23"/>
        <v>835.83660757029998</v>
      </c>
      <c r="CR27" s="201">
        <f t="shared" si="23"/>
        <v>835.83660757029998</v>
      </c>
      <c r="CS27" s="201">
        <f t="shared" si="23"/>
        <v>835.83660757029998</v>
      </c>
      <c r="CT27" s="201">
        <f t="shared" si="23"/>
        <v>835.83660757029998</v>
      </c>
      <c r="CU27" s="201">
        <f t="shared" si="23"/>
        <v>835.83660757029998</v>
      </c>
      <c r="CV27" s="201">
        <f t="shared" si="23"/>
        <v>835.83660757029998</v>
      </c>
      <c r="CW27" s="201">
        <f t="shared" si="23"/>
        <v>835.83660757029998</v>
      </c>
      <c r="CX27" s="201">
        <f t="shared" si="23"/>
        <v>835.83660757029998</v>
      </c>
      <c r="CY27" s="201">
        <f t="shared" si="23"/>
        <v>835.83660757029998</v>
      </c>
      <c r="CZ27" s="201">
        <f t="shared" si="23"/>
        <v>835.83660757029998</v>
      </c>
      <c r="DA27" s="201">
        <f t="shared" si="23"/>
        <v>835.83660757029998</v>
      </c>
      <c r="DB27" s="201">
        <f t="shared" si="23"/>
        <v>860.91170579740901</v>
      </c>
      <c r="DC27" s="201">
        <f t="shared" si="23"/>
        <v>860.91170579740901</v>
      </c>
      <c r="DD27" s="201">
        <f t="shared" si="23"/>
        <v>860.91170579740901</v>
      </c>
      <c r="DE27" s="201">
        <f t="shared" si="23"/>
        <v>860.91170579740901</v>
      </c>
      <c r="DF27" s="201">
        <f t="shared" si="23"/>
        <v>860.91170579740901</v>
      </c>
      <c r="DG27" s="201">
        <f t="shared" si="23"/>
        <v>860.91170579740901</v>
      </c>
      <c r="DH27" s="201">
        <f t="shared" si="23"/>
        <v>860.91170579740901</v>
      </c>
      <c r="DI27" s="201">
        <f t="shared" si="23"/>
        <v>860.91170579740901</v>
      </c>
      <c r="DJ27" s="201">
        <f t="shared" si="23"/>
        <v>860.91170579740901</v>
      </c>
      <c r="DK27" s="201">
        <f t="shared" si="23"/>
        <v>860.91170579740901</v>
      </c>
      <c r="DL27" s="201">
        <f t="shared" si="23"/>
        <v>860.91170579740901</v>
      </c>
      <c r="DM27" s="201">
        <f t="shared" si="23"/>
        <v>860.91170579740901</v>
      </c>
      <c r="DN27" s="201">
        <f t="shared" si="23"/>
        <v>886.73905697133114</v>
      </c>
      <c r="DO27" s="201">
        <f t="shared" si="23"/>
        <v>886.73905697133114</v>
      </c>
      <c r="DP27" s="201">
        <f t="shared" si="23"/>
        <v>886.73905697133114</v>
      </c>
      <c r="DQ27" s="201">
        <f t="shared" si="23"/>
        <v>886.73905697133114</v>
      </c>
      <c r="DR27" s="201">
        <f t="shared" si="23"/>
        <v>886.73905697133114</v>
      </c>
      <c r="DS27" s="201">
        <f t="shared" si="23"/>
        <v>886.73905697133114</v>
      </c>
      <c r="DT27" s="201">
        <f t="shared" si="23"/>
        <v>886.73905697133114</v>
      </c>
      <c r="DU27" s="201">
        <f t="shared" si="23"/>
        <v>886.73905697133114</v>
      </c>
      <c r="DV27" s="201">
        <f t="shared" si="23"/>
        <v>886.73905697133114</v>
      </c>
      <c r="DW27" s="201">
        <f t="shared" si="23"/>
        <v>886.73905697133114</v>
      </c>
      <c r="DX27" s="201">
        <f t="shared" si="23"/>
        <v>886.73905697133114</v>
      </c>
      <c r="DY27" s="201">
        <f t="shared" si="23"/>
        <v>886.73905697133114</v>
      </c>
      <c r="DZ27" s="201">
        <f t="shared" si="23"/>
        <v>913.34122868047109</v>
      </c>
      <c r="EA27" s="201">
        <f t="shared" si="23"/>
        <v>913.34122868047109</v>
      </c>
      <c r="EB27" s="201">
        <f t="shared" si="23"/>
        <v>913.34122868047109</v>
      </c>
      <c r="EC27" s="201">
        <f t="shared" si="23"/>
        <v>913.34122868047109</v>
      </c>
      <c r="ED27" s="201">
        <f t="shared" si="23"/>
        <v>913.34122868047109</v>
      </c>
      <c r="EE27" s="201">
        <f t="shared" si="23"/>
        <v>913.34122868047109</v>
      </c>
      <c r="EF27" s="201">
        <f t="shared" si="23"/>
        <v>913.34122868047109</v>
      </c>
      <c r="EG27" s="201">
        <f t="shared" si="23"/>
        <v>913.34122868047109</v>
      </c>
      <c r="EH27" s="201">
        <f t="shared" si="23"/>
        <v>913.34122868047109</v>
      </c>
      <c r="EI27" s="201">
        <f t="shared" si="23"/>
        <v>913.34122868047109</v>
      </c>
      <c r="EJ27" s="201">
        <f t="shared" si="23"/>
        <v>913.34122868047109</v>
      </c>
      <c r="EK27" s="201">
        <f t="shared" si="23"/>
        <v>913.34122868047109</v>
      </c>
    </row>
    <row r="28" spans="1:141" x14ac:dyDescent="0.2">
      <c r="A28" s="121">
        <f t="shared" si="20"/>
        <v>12</v>
      </c>
      <c r="B28" s="131" t="s">
        <v>176</v>
      </c>
      <c r="C28" s="179">
        <v>700</v>
      </c>
      <c r="D28" s="164">
        <v>1.107</v>
      </c>
      <c r="V28" s="201">
        <f t="shared" si="16"/>
        <v>774.9</v>
      </c>
      <c r="W28" s="201">
        <f t="shared" si="24"/>
        <v>774.9</v>
      </c>
      <c r="X28" s="201">
        <f t="shared" si="24"/>
        <v>774.9</v>
      </c>
      <c r="Y28" s="201">
        <f t="shared" si="24"/>
        <v>774.9</v>
      </c>
      <c r="Z28" s="201">
        <f t="shared" si="24"/>
        <v>774.9</v>
      </c>
      <c r="AA28" s="201">
        <f t="shared" si="24"/>
        <v>774.9</v>
      </c>
      <c r="AB28" s="201">
        <f t="shared" si="24"/>
        <v>774.9</v>
      </c>
      <c r="AC28" s="201">
        <f t="shared" si="24"/>
        <v>774.9</v>
      </c>
      <c r="AD28" s="201">
        <f t="shared" si="24"/>
        <v>774.9</v>
      </c>
      <c r="AE28" s="201">
        <f t="shared" si="24"/>
        <v>774.9</v>
      </c>
      <c r="AF28" s="201">
        <f t="shared" si="24"/>
        <v>774.9</v>
      </c>
      <c r="AG28" s="201">
        <f t="shared" si="24"/>
        <v>774.9</v>
      </c>
      <c r="AH28" s="201">
        <f t="shared" si="24"/>
        <v>798.14700000000005</v>
      </c>
      <c r="AI28" s="201">
        <f t="shared" si="24"/>
        <v>798.14700000000005</v>
      </c>
      <c r="AJ28" s="201">
        <f t="shared" si="24"/>
        <v>798.14700000000005</v>
      </c>
      <c r="AK28" s="201">
        <f t="shared" si="24"/>
        <v>798.14700000000005</v>
      </c>
      <c r="AL28" s="201">
        <f t="shared" si="24"/>
        <v>798.14700000000005</v>
      </c>
      <c r="AM28" s="201">
        <f t="shared" si="24"/>
        <v>798.14700000000005</v>
      </c>
      <c r="AN28" s="201">
        <f t="shared" si="24"/>
        <v>798.14700000000005</v>
      </c>
      <c r="AO28" s="201">
        <f t="shared" si="24"/>
        <v>798.14700000000005</v>
      </c>
      <c r="AP28" s="201">
        <f t="shared" si="24"/>
        <v>798.14700000000005</v>
      </c>
      <c r="AQ28" s="201">
        <f t="shared" si="24"/>
        <v>798.14700000000005</v>
      </c>
      <c r="AR28" s="201">
        <f t="shared" si="24"/>
        <v>798.14700000000005</v>
      </c>
      <c r="AS28" s="201">
        <f t="shared" si="24"/>
        <v>798.14700000000005</v>
      </c>
      <c r="AT28" s="201">
        <f t="shared" si="24"/>
        <v>822.09141</v>
      </c>
      <c r="AU28" s="201">
        <f t="shared" si="24"/>
        <v>822.09141</v>
      </c>
      <c r="AV28" s="201">
        <f t="shared" si="24"/>
        <v>822.09141</v>
      </c>
      <c r="AW28" s="201">
        <f t="shared" si="24"/>
        <v>822.09141</v>
      </c>
      <c r="AX28" s="201">
        <f t="shared" si="24"/>
        <v>822.09141</v>
      </c>
      <c r="AY28" s="201">
        <f t="shared" si="24"/>
        <v>822.09141</v>
      </c>
      <c r="AZ28" s="201">
        <f t="shared" si="24"/>
        <v>822.09141</v>
      </c>
      <c r="BA28" s="201">
        <f t="shared" si="24"/>
        <v>822.09141</v>
      </c>
      <c r="BB28" s="201">
        <f t="shared" si="24"/>
        <v>822.09141</v>
      </c>
      <c r="BC28" s="201">
        <f t="shared" si="24"/>
        <v>822.09141</v>
      </c>
      <c r="BD28" s="201">
        <f t="shared" si="24"/>
        <v>822.09141</v>
      </c>
      <c r="BE28" s="201">
        <f t="shared" si="24"/>
        <v>822.09141</v>
      </c>
      <c r="BF28" s="201">
        <f t="shared" si="24"/>
        <v>846.75415229999999</v>
      </c>
      <c r="BG28" s="201">
        <f t="shared" si="24"/>
        <v>846.75415229999999</v>
      </c>
      <c r="BH28" s="201">
        <f t="shared" si="24"/>
        <v>846.75415229999999</v>
      </c>
      <c r="BI28" s="201">
        <f t="shared" si="24"/>
        <v>846.75415229999999</v>
      </c>
      <c r="BJ28" s="201">
        <f t="shared" si="24"/>
        <v>846.75415229999999</v>
      </c>
      <c r="BK28" s="201">
        <f t="shared" si="24"/>
        <v>846.75415229999999</v>
      </c>
      <c r="BL28" s="201">
        <f t="shared" si="24"/>
        <v>846.75415229999999</v>
      </c>
      <c r="BM28" s="201">
        <f t="shared" si="24"/>
        <v>846.75415229999999</v>
      </c>
      <c r="BN28" s="201">
        <f t="shared" si="24"/>
        <v>846.75415229999999</v>
      </c>
      <c r="BO28" s="201">
        <f t="shared" si="24"/>
        <v>846.75415229999999</v>
      </c>
      <c r="BP28" s="201">
        <f t="shared" si="24"/>
        <v>846.75415229999999</v>
      </c>
      <c r="BQ28" s="201">
        <f t="shared" si="24"/>
        <v>846.75415229999999</v>
      </c>
      <c r="BR28" s="201">
        <f t="shared" si="24"/>
        <v>872.15677686899994</v>
      </c>
      <c r="BS28" s="201">
        <f t="shared" si="24"/>
        <v>872.15677686899994</v>
      </c>
      <c r="BT28" s="201">
        <f t="shared" si="24"/>
        <v>872.15677686899994</v>
      </c>
      <c r="BU28" s="201">
        <f t="shared" si="24"/>
        <v>872.15677686899994</v>
      </c>
      <c r="BV28" s="201">
        <f t="shared" si="24"/>
        <v>872.15677686899994</v>
      </c>
      <c r="BW28" s="201">
        <f t="shared" si="24"/>
        <v>872.15677686899994</v>
      </c>
      <c r="BX28" s="201">
        <f t="shared" si="24"/>
        <v>872.15677686899994</v>
      </c>
      <c r="BY28" s="201">
        <f t="shared" si="24"/>
        <v>872.15677686899994</v>
      </c>
      <c r="BZ28" s="201">
        <f t="shared" si="24"/>
        <v>872.15677686899994</v>
      </c>
      <c r="CA28" s="201">
        <f t="shared" si="24"/>
        <v>872.15677686899994</v>
      </c>
      <c r="CB28" s="201">
        <f t="shared" si="24"/>
        <v>872.15677686899994</v>
      </c>
      <c r="CC28" s="201">
        <f t="shared" si="24"/>
        <v>872.15677686899994</v>
      </c>
      <c r="CD28" s="201">
        <f t="shared" si="24"/>
        <v>898.32148017506984</v>
      </c>
      <c r="CE28" s="201">
        <f t="shared" si="24"/>
        <v>898.32148017506984</v>
      </c>
      <c r="CF28" s="201">
        <f t="shared" si="24"/>
        <v>898.32148017506984</v>
      </c>
      <c r="CG28" s="201">
        <f t="shared" si="24"/>
        <v>898.32148017506984</v>
      </c>
      <c r="CH28" s="201">
        <f t="shared" si="24"/>
        <v>898.32148017506984</v>
      </c>
      <c r="CI28" s="201">
        <f t="shared" si="23"/>
        <v>898.32148017506984</v>
      </c>
      <c r="CJ28" s="201">
        <f t="shared" si="23"/>
        <v>898.32148017506984</v>
      </c>
      <c r="CK28" s="201">
        <f t="shared" si="23"/>
        <v>898.32148017506984</v>
      </c>
      <c r="CL28" s="201">
        <f t="shared" si="23"/>
        <v>898.32148017506984</v>
      </c>
      <c r="CM28" s="201">
        <f t="shared" si="23"/>
        <v>898.32148017506984</v>
      </c>
      <c r="CN28" s="201">
        <f t="shared" si="23"/>
        <v>898.32148017506984</v>
      </c>
      <c r="CO28" s="201">
        <f t="shared" si="23"/>
        <v>898.32148017506984</v>
      </c>
      <c r="CP28" s="201">
        <f t="shared" si="23"/>
        <v>925.27112458032195</v>
      </c>
      <c r="CQ28" s="201">
        <f t="shared" si="23"/>
        <v>925.27112458032195</v>
      </c>
      <c r="CR28" s="201">
        <f t="shared" si="23"/>
        <v>925.27112458032195</v>
      </c>
      <c r="CS28" s="201">
        <f t="shared" si="23"/>
        <v>925.27112458032195</v>
      </c>
      <c r="CT28" s="201">
        <f t="shared" si="23"/>
        <v>925.27112458032195</v>
      </c>
      <c r="CU28" s="201">
        <f t="shared" si="23"/>
        <v>925.27112458032195</v>
      </c>
      <c r="CV28" s="201">
        <f t="shared" si="23"/>
        <v>925.27112458032195</v>
      </c>
      <c r="CW28" s="201">
        <f t="shared" si="23"/>
        <v>925.27112458032195</v>
      </c>
      <c r="CX28" s="201">
        <f t="shared" si="23"/>
        <v>925.27112458032195</v>
      </c>
      <c r="CY28" s="201">
        <f t="shared" si="23"/>
        <v>925.27112458032195</v>
      </c>
      <c r="CZ28" s="201">
        <f t="shared" si="23"/>
        <v>925.27112458032195</v>
      </c>
      <c r="DA28" s="201">
        <f t="shared" si="23"/>
        <v>925.27112458032195</v>
      </c>
      <c r="DB28" s="201">
        <f t="shared" si="23"/>
        <v>953.02925831773177</v>
      </c>
      <c r="DC28" s="201">
        <f t="shared" si="23"/>
        <v>953.02925831773177</v>
      </c>
      <c r="DD28" s="201">
        <f t="shared" si="23"/>
        <v>953.02925831773177</v>
      </c>
      <c r="DE28" s="201">
        <f t="shared" si="23"/>
        <v>953.02925831773177</v>
      </c>
      <c r="DF28" s="201">
        <f t="shared" si="23"/>
        <v>953.02925831773177</v>
      </c>
      <c r="DG28" s="201">
        <f t="shared" si="23"/>
        <v>953.02925831773177</v>
      </c>
      <c r="DH28" s="201">
        <f t="shared" si="23"/>
        <v>953.02925831773177</v>
      </c>
      <c r="DI28" s="201">
        <f t="shared" si="23"/>
        <v>953.02925831773177</v>
      </c>
      <c r="DJ28" s="201">
        <f t="shared" si="23"/>
        <v>953.02925831773177</v>
      </c>
      <c r="DK28" s="201">
        <f t="shared" si="23"/>
        <v>953.02925831773177</v>
      </c>
      <c r="DL28" s="201">
        <f t="shared" si="23"/>
        <v>953.02925831773177</v>
      </c>
      <c r="DM28" s="201">
        <f t="shared" si="23"/>
        <v>953.02925831773177</v>
      </c>
      <c r="DN28" s="201">
        <f t="shared" si="23"/>
        <v>981.6201360672635</v>
      </c>
      <c r="DO28" s="201">
        <f t="shared" si="23"/>
        <v>981.6201360672635</v>
      </c>
      <c r="DP28" s="201">
        <f t="shared" si="23"/>
        <v>981.6201360672635</v>
      </c>
      <c r="DQ28" s="201">
        <f t="shared" si="23"/>
        <v>981.6201360672635</v>
      </c>
      <c r="DR28" s="201">
        <f t="shared" si="23"/>
        <v>981.6201360672635</v>
      </c>
      <c r="DS28" s="201">
        <f t="shared" si="23"/>
        <v>981.6201360672635</v>
      </c>
      <c r="DT28" s="201">
        <f t="shared" si="23"/>
        <v>981.6201360672635</v>
      </c>
      <c r="DU28" s="201">
        <f t="shared" si="23"/>
        <v>981.6201360672635</v>
      </c>
      <c r="DV28" s="201">
        <f t="shared" si="23"/>
        <v>981.6201360672635</v>
      </c>
      <c r="DW28" s="201">
        <f t="shared" si="23"/>
        <v>981.6201360672635</v>
      </c>
      <c r="DX28" s="201">
        <f t="shared" si="23"/>
        <v>981.6201360672635</v>
      </c>
      <c r="DY28" s="201">
        <f t="shared" si="23"/>
        <v>981.6201360672635</v>
      </c>
      <c r="DZ28" s="201">
        <f t="shared" si="23"/>
        <v>1011.0687401492816</v>
      </c>
      <c r="EA28" s="201">
        <f t="shared" si="23"/>
        <v>1011.0687401492816</v>
      </c>
      <c r="EB28" s="201">
        <f t="shared" si="23"/>
        <v>1011.0687401492816</v>
      </c>
      <c r="EC28" s="201">
        <f t="shared" si="23"/>
        <v>1011.0687401492816</v>
      </c>
      <c r="ED28" s="201">
        <f t="shared" si="23"/>
        <v>1011.0687401492816</v>
      </c>
      <c r="EE28" s="201">
        <f t="shared" si="23"/>
        <v>1011.0687401492816</v>
      </c>
      <c r="EF28" s="201">
        <f t="shared" si="23"/>
        <v>1011.0687401492816</v>
      </c>
      <c r="EG28" s="201">
        <f t="shared" si="23"/>
        <v>1011.0687401492816</v>
      </c>
      <c r="EH28" s="201">
        <f t="shared" si="23"/>
        <v>1011.0687401492816</v>
      </c>
      <c r="EI28" s="201">
        <f t="shared" si="23"/>
        <v>1011.0687401492816</v>
      </c>
      <c r="EJ28" s="201">
        <f t="shared" si="23"/>
        <v>1011.0687401492816</v>
      </c>
      <c r="EK28" s="201">
        <f t="shared" si="23"/>
        <v>1011.0687401492816</v>
      </c>
    </row>
    <row r="29" spans="1:141" x14ac:dyDescent="0.2">
      <c r="A29" s="121">
        <f t="shared" si="20"/>
        <v>13</v>
      </c>
      <c r="B29" s="131" t="s">
        <v>176</v>
      </c>
      <c r="C29" s="179">
        <v>700</v>
      </c>
      <c r="D29" s="164">
        <v>1.0357000000000001</v>
      </c>
      <c r="V29" s="201">
        <f t="shared" si="16"/>
        <v>724.99</v>
      </c>
      <c r="W29" s="201">
        <f t="shared" si="24"/>
        <v>724.99</v>
      </c>
      <c r="X29" s="201">
        <f t="shared" si="24"/>
        <v>724.99</v>
      </c>
      <c r="Y29" s="201">
        <f t="shared" si="24"/>
        <v>724.99</v>
      </c>
      <c r="Z29" s="201">
        <f t="shared" si="24"/>
        <v>724.99</v>
      </c>
      <c r="AA29" s="201">
        <f t="shared" si="24"/>
        <v>724.99</v>
      </c>
      <c r="AB29" s="201">
        <f t="shared" si="24"/>
        <v>724.99</v>
      </c>
      <c r="AC29" s="201">
        <f t="shared" si="24"/>
        <v>724.99</v>
      </c>
      <c r="AD29" s="201">
        <f t="shared" si="24"/>
        <v>724.99</v>
      </c>
      <c r="AE29" s="201">
        <f t="shared" si="24"/>
        <v>724.99</v>
      </c>
      <c r="AF29" s="201">
        <f t="shared" si="24"/>
        <v>724.99</v>
      </c>
      <c r="AG29" s="201">
        <f t="shared" si="24"/>
        <v>724.99</v>
      </c>
      <c r="AH29" s="201">
        <f t="shared" si="24"/>
        <v>746.73970000000008</v>
      </c>
      <c r="AI29" s="201">
        <f t="shared" si="24"/>
        <v>746.73970000000008</v>
      </c>
      <c r="AJ29" s="201">
        <f t="shared" si="24"/>
        <v>746.73970000000008</v>
      </c>
      <c r="AK29" s="201">
        <f t="shared" si="24"/>
        <v>746.73970000000008</v>
      </c>
      <c r="AL29" s="201">
        <f t="shared" si="24"/>
        <v>746.73970000000008</v>
      </c>
      <c r="AM29" s="201">
        <f t="shared" si="24"/>
        <v>746.73970000000008</v>
      </c>
      <c r="AN29" s="201">
        <f t="shared" si="24"/>
        <v>746.73970000000008</v>
      </c>
      <c r="AO29" s="201">
        <f t="shared" si="24"/>
        <v>746.73970000000008</v>
      </c>
      <c r="AP29" s="201">
        <f t="shared" si="24"/>
        <v>746.73970000000008</v>
      </c>
      <c r="AQ29" s="201">
        <f t="shared" si="24"/>
        <v>746.73970000000008</v>
      </c>
      <c r="AR29" s="201">
        <f t="shared" si="24"/>
        <v>746.73970000000008</v>
      </c>
      <c r="AS29" s="201">
        <f t="shared" si="24"/>
        <v>746.73970000000008</v>
      </c>
      <c r="AT29" s="201">
        <f t="shared" si="24"/>
        <v>769.14189099999999</v>
      </c>
      <c r="AU29" s="201">
        <f t="shared" si="24"/>
        <v>769.14189099999999</v>
      </c>
      <c r="AV29" s="201">
        <f t="shared" si="24"/>
        <v>769.14189099999999</v>
      </c>
      <c r="AW29" s="201">
        <f t="shared" si="24"/>
        <v>769.14189099999999</v>
      </c>
      <c r="AX29" s="201">
        <f t="shared" si="24"/>
        <v>769.14189099999999</v>
      </c>
      <c r="AY29" s="201">
        <f t="shared" si="24"/>
        <v>769.14189099999999</v>
      </c>
      <c r="AZ29" s="201">
        <f t="shared" si="24"/>
        <v>769.14189099999999</v>
      </c>
      <c r="BA29" s="201">
        <f t="shared" si="24"/>
        <v>769.14189099999999</v>
      </c>
      <c r="BB29" s="201">
        <f t="shared" si="24"/>
        <v>769.14189099999999</v>
      </c>
      <c r="BC29" s="201">
        <f t="shared" si="24"/>
        <v>769.14189099999999</v>
      </c>
      <c r="BD29" s="201">
        <f t="shared" si="24"/>
        <v>769.14189099999999</v>
      </c>
      <c r="BE29" s="201">
        <f t="shared" si="24"/>
        <v>769.14189099999999</v>
      </c>
      <c r="BF29" s="201">
        <f t="shared" si="24"/>
        <v>792.21614772999999</v>
      </c>
      <c r="BG29" s="201">
        <f t="shared" si="24"/>
        <v>792.21614772999999</v>
      </c>
      <c r="BH29" s="201">
        <f t="shared" si="24"/>
        <v>792.21614772999999</v>
      </c>
      <c r="BI29" s="201">
        <f t="shared" si="24"/>
        <v>792.21614772999999</v>
      </c>
      <c r="BJ29" s="201">
        <f t="shared" si="24"/>
        <v>792.21614772999999</v>
      </c>
      <c r="BK29" s="201">
        <f t="shared" si="24"/>
        <v>792.21614772999999</v>
      </c>
      <c r="BL29" s="201">
        <f t="shared" si="24"/>
        <v>792.21614772999999</v>
      </c>
      <c r="BM29" s="201">
        <f t="shared" si="24"/>
        <v>792.21614772999999</v>
      </c>
      <c r="BN29" s="201">
        <f t="shared" si="24"/>
        <v>792.21614772999999</v>
      </c>
      <c r="BO29" s="201">
        <f t="shared" si="24"/>
        <v>792.21614772999999</v>
      </c>
      <c r="BP29" s="201">
        <f t="shared" si="24"/>
        <v>792.21614772999999</v>
      </c>
      <c r="BQ29" s="201">
        <f t="shared" si="24"/>
        <v>792.21614772999999</v>
      </c>
      <c r="BR29" s="201">
        <f t="shared" si="24"/>
        <v>815.98263216189991</v>
      </c>
      <c r="BS29" s="201">
        <f t="shared" si="24"/>
        <v>815.98263216189991</v>
      </c>
      <c r="BT29" s="201">
        <f t="shared" si="24"/>
        <v>815.98263216189991</v>
      </c>
      <c r="BU29" s="201">
        <f t="shared" si="24"/>
        <v>815.98263216189991</v>
      </c>
      <c r="BV29" s="201">
        <f t="shared" si="24"/>
        <v>815.98263216189991</v>
      </c>
      <c r="BW29" s="201">
        <f t="shared" si="24"/>
        <v>815.98263216189991</v>
      </c>
      <c r="BX29" s="201">
        <f t="shared" si="24"/>
        <v>815.98263216189991</v>
      </c>
      <c r="BY29" s="201">
        <f t="shared" si="24"/>
        <v>815.98263216189991</v>
      </c>
      <c r="BZ29" s="201">
        <f t="shared" si="24"/>
        <v>815.98263216189991</v>
      </c>
      <c r="CA29" s="201">
        <f t="shared" si="24"/>
        <v>815.98263216189991</v>
      </c>
      <c r="CB29" s="201">
        <f t="shared" si="24"/>
        <v>815.98263216189991</v>
      </c>
      <c r="CC29" s="201">
        <f t="shared" si="24"/>
        <v>815.98263216189991</v>
      </c>
      <c r="CD29" s="201">
        <f t="shared" si="24"/>
        <v>840.46211112675689</v>
      </c>
      <c r="CE29" s="201">
        <f t="shared" si="24"/>
        <v>840.46211112675689</v>
      </c>
      <c r="CF29" s="201">
        <f t="shared" si="24"/>
        <v>840.46211112675689</v>
      </c>
      <c r="CG29" s="201">
        <f t="shared" si="24"/>
        <v>840.46211112675689</v>
      </c>
      <c r="CH29" s="201">
        <f t="shared" ref="CH29:EK32" si="25">($C29*$D29)*(1+Rental_Increase)^(CH$3-1)</f>
        <v>840.46211112675689</v>
      </c>
      <c r="CI29" s="201">
        <f t="shared" si="25"/>
        <v>840.46211112675689</v>
      </c>
      <c r="CJ29" s="201">
        <f t="shared" si="25"/>
        <v>840.46211112675689</v>
      </c>
      <c r="CK29" s="201">
        <f t="shared" si="25"/>
        <v>840.46211112675689</v>
      </c>
      <c r="CL29" s="201">
        <f t="shared" si="25"/>
        <v>840.46211112675689</v>
      </c>
      <c r="CM29" s="201">
        <f t="shared" si="25"/>
        <v>840.46211112675689</v>
      </c>
      <c r="CN29" s="201">
        <f t="shared" si="25"/>
        <v>840.46211112675689</v>
      </c>
      <c r="CO29" s="201">
        <f t="shared" si="25"/>
        <v>840.46211112675689</v>
      </c>
      <c r="CP29" s="201">
        <f t="shared" si="25"/>
        <v>865.6759744605597</v>
      </c>
      <c r="CQ29" s="201">
        <f t="shared" si="25"/>
        <v>865.6759744605597</v>
      </c>
      <c r="CR29" s="201">
        <f t="shared" si="25"/>
        <v>865.6759744605597</v>
      </c>
      <c r="CS29" s="201">
        <f t="shared" si="25"/>
        <v>865.6759744605597</v>
      </c>
      <c r="CT29" s="201">
        <f t="shared" si="25"/>
        <v>865.6759744605597</v>
      </c>
      <c r="CU29" s="201">
        <f t="shared" si="25"/>
        <v>865.6759744605597</v>
      </c>
      <c r="CV29" s="201">
        <f t="shared" si="25"/>
        <v>865.6759744605597</v>
      </c>
      <c r="CW29" s="201">
        <f t="shared" si="25"/>
        <v>865.6759744605597</v>
      </c>
      <c r="CX29" s="201">
        <f t="shared" si="25"/>
        <v>865.6759744605597</v>
      </c>
      <c r="CY29" s="201">
        <f t="shared" si="25"/>
        <v>865.6759744605597</v>
      </c>
      <c r="CZ29" s="201">
        <f t="shared" si="25"/>
        <v>865.6759744605597</v>
      </c>
      <c r="DA29" s="201">
        <f t="shared" si="25"/>
        <v>865.6759744605597</v>
      </c>
      <c r="DB29" s="201">
        <f t="shared" si="25"/>
        <v>891.64625369437647</v>
      </c>
      <c r="DC29" s="201">
        <f t="shared" si="25"/>
        <v>891.64625369437647</v>
      </c>
      <c r="DD29" s="201">
        <f t="shared" si="25"/>
        <v>891.64625369437647</v>
      </c>
      <c r="DE29" s="201">
        <f t="shared" si="25"/>
        <v>891.64625369437647</v>
      </c>
      <c r="DF29" s="201">
        <f t="shared" si="25"/>
        <v>891.64625369437647</v>
      </c>
      <c r="DG29" s="201">
        <f t="shared" si="25"/>
        <v>891.64625369437647</v>
      </c>
      <c r="DH29" s="201">
        <f t="shared" si="25"/>
        <v>891.64625369437647</v>
      </c>
      <c r="DI29" s="201">
        <f t="shared" si="25"/>
        <v>891.64625369437647</v>
      </c>
      <c r="DJ29" s="201">
        <f t="shared" si="25"/>
        <v>891.64625369437647</v>
      </c>
      <c r="DK29" s="201">
        <f t="shared" si="25"/>
        <v>891.64625369437647</v>
      </c>
      <c r="DL29" s="201">
        <f t="shared" si="25"/>
        <v>891.64625369437647</v>
      </c>
      <c r="DM29" s="201">
        <f t="shared" si="25"/>
        <v>891.64625369437647</v>
      </c>
      <c r="DN29" s="201">
        <f t="shared" si="25"/>
        <v>918.39564130520773</v>
      </c>
      <c r="DO29" s="201">
        <f t="shared" si="25"/>
        <v>918.39564130520773</v>
      </c>
      <c r="DP29" s="201">
        <f t="shared" si="25"/>
        <v>918.39564130520773</v>
      </c>
      <c r="DQ29" s="201">
        <f t="shared" si="25"/>
        <v>918.39564130520773</v>
      </c>
      <c r="DR29" s="201">
        <f t="shared" si="25"/>
        <v>918.39564130520773</v>
      </c>
      <c r="DS29" s="201">
        <f t="shared" si="25"/>
        <v>918.39564130520773</v>
      </c>
      <c r="DT29" s="201">
        <f t="shared" si="25"/>
        <v>918.39564130520773</v>
      </c>
      <c r="DU29" s="201">
        <f t="shared" si="25"/>
        <v>918.39564130520773</v>
      </c>
      <c r="DV29" s="201">
        <f t="shared" si="25"/>
        <v>918.39564130520773</v>
      </c>
      <c r="DW29" s="201">
        <f t="shared" si="25"/>
        <v>918.39564130520773</v>
      </c>
      <c r="DX29" s="201">
        <f t="shared" si="25"/>
        <v>918.39564130520773</v>
      </c>
      <c r="DY29" s="201">
        <f t="shared" si="25"/>
        <v>918.39564130520773</v>
      </c>
      <c r="DZ29" s="201">
        <f t="shared" si="25"/>
        <v>945.94751054436392</v>
      </c>
      <c r="EA29" s="201">
        <f t="shared" si="25"/>
        <v>945.94751054436392</v>
      </c>
      <c r="EB29" s="201">
        <f t="shared" si="25"/>
        <v>945.94751054436392</v>
      </c>
      <c r="EC29" s="201">
        <f t="shared" si="25"/>
        <v>945.94751054436392</v>
      </c>
      <c r="ED29" s="201">
        <f t="shared" si="25"/>
        <v>945.94751054436392</v>
      </c>
      <c r="EE29" s="201">
        <f t="shared" si="25"/>
        <v>945.94751054436392</v>
      </c>
      <c r="EF29" s="201">
        <f t="shared" si="25"/>
        <v>945.94751054436392</v>
      </c>
      <c r="EG29" s="201">
        <f t="shared" si="25"/>
        <v>945.94751054436392</v>
      </c>
      <c r="EH29" s="201">
        <f t="shared" si="25"/>
        <v>945.94751054436392</v>
      </c>
      <c r="EI29" s="201">
        <f t="shared" si="25"/>
        <v>945.94751054436392</v>
      </c>
      <c r="EJ29" s="201">
        <f t="shared" si="25"/>
        <v>945.94751054436392</v>
      </c>
      <c r="EK29" s="201">
        <f t="shared" si="25"/>
        <v>945.94751054436392</v>
      </c>
    </row>
    <row r="30" spans="1:141" x14ac:dyDescent="0.2">
      <c r="A30" s="121">
        <f t="shared" si="20"/>
        <v>14</v>
      </c>
      <c r="B30" s="131" t="s">
        <v>176</v>
      </c>
      <c r="C30" s="179">
        <v>700</v>
      </c>
      <c r="D30" s="164">
        <v>1.0357000000000001</v>
      </c>
      <c r="V30" s="201">
        <f t="shared" si="16"/>
        <v>724.99</v>
      </c>
      <c r="W30" s="201">
        <f t="shared" ref="W30:CH33" si="26">($C30*$D30)*(1+Rental_Increase)^(W$3-1)</f>
        <v>724.99</v>
      </c>
      <c r="X30" s="201">
        <f t="shared" si="26"/>
        <v>724.99</v>
      </c>
      <c r="Y30" s="201">
        <f t="shared" si="26"/>
        <v>724.99</v>
      </c>
      <c r="Z30" s="201">
        <f t="shared" si="26"/>
        <v>724.99</v>
      </c>
      <c r="AA30" s="201">
        <f t="shared" si="26"/>
        <v>724.99</v>
      </c>
      <c r="AB30" s="201">
        <f t="shared" si="26"/>
        <v>724.99</v>
      </c>
      <c r="AC30" s="201">
        <f t="shared" si="26"/>
        <v>724.99</v>
      </c>
      <c r="AD30" s="201">
        <f t="shared" si="26"/>
        <v>724.99</v>
      </c>
      <c r="AE30" s="201">
        <f t="shared" si="26"/>
        <v>724.99</v>
      </c>
      <c r="AF30" s="201">
        <f t="shared" si="26"/>
        <v>724.99</v>
      </c>
      <c r="AG30" s="201">
        <f t="shared" si="26"/>
        <v>724.99</v>
      </c>
      <c r="AH30" s="201">
        <f t="shared" si="26"/>
        <v>746.73970000000008</v>
      </c>
      <c r="AI30" s="201">
        <f t="shared" si="26"/>
        <v>746.73970000000008</v>
      </c>
      <c r="AJ30" s="201">
        <f t="shared" si="26"/>
        <v>746.73970000000008</v>
      </c>
      <c r="AK30" s="201">
        <f t="shared" si="26"/>
        <v>746.73970000000008</v>
      </c>
      <c r="AL30" s="201">
        <f t="shared" si="26"/>
        <v>746.73970000000008</v>
      </c>
      <c r="AM30" s="201">
        <f t="shared" si="26"/>
        <v>746.73970000000008</v>
      </c>
      <c r="AN30" s="201">
        <f t="shared" si="26"/>
        <v>746.73970000000008</v>
      </c>
      <c r="AO30" s="201">
        <f t="shared" si="26"/>
        <v>746.73970000000008</v>
      </c>
      <c r="AP30" s="201">
        <f t="shared" si="26"/>
        <v>746.73970000000008</v>
      </c>
      <c r="AQ30" s="201">
        <f t="shared" si="26"/>
        <v>746.73970000000008</v>
      </c>
      <c r="AR30" s="201">
        <f t="shared" si="26"/>
        <v>746.73970000000008</v>
      </c>
      <c r="AS30" s="201">
        <f t="shared" si="26"/>
        <v>746.73970000000008</v>
      </c>
      <c r="AT30" s="201">
        <f t="shared" si="26"/>
        <v>769.14189099999999</v>
      </c>
      <c r="AU30" s="201">
        <f t="shared" si="26"/>
        <v>769.14189099999999</v>
      </c>
      <c r="AV30" s="201">
        <f t="shared" si="26"/>
        <v>769.14189099999999</v>
      </c>
      <c r="AW30" s="201">
        <f t="shared" si="26"/>
        <v>769.14189099999999</v>
      </c>
      <c r="AX30" s="201">
        <f t="shared" si="26"/>
        <v>769.14189099999999</v>
      </c>
      <c r="AY30" s="201">
        <f t="shared" si="26"/>
        <v>769.14189099999999</v>
      </c>
      <c r="AZ30" s="201">
        <f t="shared" si="26"/>
        <v>769.14189099999999</v>
      </c>
      <c r="BA30" s="201">
        <f t="shared" si="26"/>
        <v>769.14189099999999</v>
      </c>
      <c r="BB30" s="201">
        <f t="shared" si="26"/>
        <v>769.14189099999999</v>
      </c>
      <c r="BC30" s="201">
        <f t="shared" si="26"/>
        <v>769.14189099999999</v>
      </c>
      <c r="BD30" s="201">
        <f t="shared" si="26"/>
        <v>769.14189099999999</v>
      </c>
      <c r="BE30" s="201">
        <f t="shared" si="26"/>
        <v>769.14189099999999</v>
      </c>
      <c r="BF30" s="201">
        <f t="shared" si="26"/>
        <v>792.21614772999999</v>
      </c>
      <c r="BG30" s="201">
        <f t="shared" si="26"/>
        <v>792.21614772999999</v>
      </c>
      <c r="BH30" s="201">
        <f t="shared" si="26"/>
        <v>792.21614772999999</v>
      </c>
      <c r="BI30" s="201">
        <f t="shared" si="26"/>
        <v>792.21614772999999</v>
      </c>
      <c r="BJ30" s="201">
        <f t="shared" si="26"/>
        <v>792.21614772999999</v>
      </c>
      <c r="BK30" s="201">
        <f t="shared" si="26"/>
        <v>792.21614772999999</v>
      </c>
      <c r="BL30" s="201">
        <f t="shared" si="26"/>
        <v>792.21614772999999</v>
      </c>
      <c r="BM30" s="201">
        <f t="shared" si="26"/>
        <v>792.21614772999999</v>
      </c>
      <c r="BN30" s="201">
        <f t="shared" si="26"/>
        <v>792.21614772999999</v>
      </c>
      <c r="BO30" s="201">
        <f t="shared" si="26"/>
        <v>792.21614772999999</v>
      </c>
      <c r="BP30" s="201">
        <f t="shared" si="26"/>
        <v>792.21614772999999</v>
      </c>
      <c r="BQ30" s="201">
        <f t="shared" si="26"/>
        <v>792.21614772999999</v>
      </c>
      <c r="BR30" s="201">
        <f t="shared" si="26"/>
        <v>815.98263216189991</v>
      </c>
      <c r="BS30" s="201">
        <f t="shared" si="26"/>
        <v>815.98263216189991</v>
      </c>
      <c r="BT30" s="201">
        <f t="shared" si="26"/>
        <v>815.98263216189991</v>
      </c>
      <c r="BU30" s="201">
        <f t="shared" si="26"/>
        <v>815.98263216189991</v>
      </c>
      <c r="BV30" s="201">
        <f t="shared" si="26"/>
        <v>815.98263216189991</v>
      </c>
      <c r="BW30" s="201">
        <f t="shared" si="26"/>
        <v>815.98263216189991</v>
      </c>
      <c r="BX30" s="201">
        <f t="shared" si="26"/>
        <v>815.98263216189991</v>
      </c>
      <c r="BY30" s="201">
        <f t="shared" si="26"/>
        <v>815.98263216189991</v>
      </c>
      <c r="BZ30" s="201">
        <f t="shared" si="26"/>
        <v>815.98263216189991</v>
      </c>
      <c r="CA30" s="201">
        <f t="shared" si="26"/>
        <v>815.98263216189991</v>
      </c>
      <c r="CB30" s="201">
        <f t="shared" si="26"/>
        <v>815.98263216189991</v>
      </c>
      <c r="CC30" s="201">
        <f t="shared" si="26"/>
        <v>815.98263216189991</v>
      </c>
      <c r="CD30" s="201">
        <f t="shared" si="26"/>
        <v>840.46211112675689</v>
      </c>
      <c r="CE30" s="201">
        <f t="shared" si="26"/>
        <v>840.46211112675689</v>
      </c>
      <c r="CF30" s="201">
        <f t="shared" si="26"/>
        <v>840.46211112675689</v>
      </c>
      <c r="CG30" s="201">
        <f t="shared" si="26"/>
        <v>840.46211112675689</v>
      </c>
      <c r="CH30" s="201">
        <f t="shared" si="26"/>
        <v>840.46211112675689</v>
      </c>
      <c r="CI30" s="201">
        <f t="shared" si="25"/>
        <v>840.46211112675689</v>
      </c>
      <c r="CJ30" s="201">
        <f t="shared" si="25"/>
        <v>840.46211112675689</v>
      </c>
      <c r="CK30" s="201">
        <f t="shared" si="25"/>
        <v>840.46211112675689</v>
      </c>
      <c r="CL30" s="201">
        <f t="shared" si="25"/>
        <v>840.46211112675689</v>
      </c>
      <c r="CM30" s="201">
        <f t="shared" si="25"/>
        <v>840.46211112675689</v>
      </c>
      <c r="CN30" s="201">
        <f t="shared" si="25"/>
        <v>840.46211112675689</v>
      </c>
      <c r="CO30" s="201">
        <f t="shared" si="25"/>
        <v>840.46211112675689</v>
      </c>
      <c r="CP30" s="201">
        <f t="shared" si="25"/>
        <v>865.6759744605597</v>
      </c>
      <c r="CQ30" s="201">
        <f t="shared" si="25"/>
        <v>865.6759744605597</v>
      </c>
      <c r="CR30" s="201">
        <f t="shared" si="25"/>
        <v>865.6759744605597</v>
      </c>
      <c r="CS30" s="201">
        <f t="shared" si="25"/>
        <v>865.6759744605597</v>
      </c>
      <c r="CT30" s="201">
        <f t="shared" si="25"/>
        <v>865.6759744605597</v>
      </c>
      <c r="CU30" s="201">
        <f t="shared" si="25"/>
        <v>865.6759744605597</v>
      </c>
      <c r="CV30" s="201">
        <f t="shared" si="25"/>
        <v>865.6759744605597</v>
      </c>
      <c r="CW30" s="201">
        <f t="shared" si="25"/>
        <v>865.6759744605597</v>
      </c>
      <c r="CX30" s="201">
        <f t="shared" si="25"/>
        <v>865.6759744605597</v>
      </c>
      <c r="CY30" s="201">
        <f t="shared" si="25"/>
        <v>865.6759744605597</v>
      </c>
      <c r="CZ30" s="201">
        <f t="shared" si="25"/>
        <v>865.6759744605597</v>
      </c>
      <c r="DA30" s="201">
        <f t="shared" si="25"/>
        <v>865.6759744605597</v>
      </c>
      <c r="DB30" s="201">
        <f t="shared" si="25"/>
        <v>891.64625369437647</v>
      </c>
      <c r="DC30" s="201">
        <f t="shared" si="25"/>
        <v>891.64625369437647</v>
      </c>
      <c r="DD30" s="201">
        <f t="shared" si="25"/>
        <v>891.64625369437647</v>
      </c>
      <c r="DE30" s="201">
        <f t="shared" si="25"/>
        <v>891.64625369437647</v>
      </c>
      <c r="DF30" s="201">
        <f t="shared" si="25"/>
        <v>891.64625369437647</v>
      </c>
      <c r="DG30" s="201">
        <f t="shared" si="25"/>
        <v>891.64625369437647</v>
      </c>
      <c r="DH30" s="201">
        <f t="shared" si="25"/>
        <v>891.64625369437647</v>
      </c>
      <c r="DI30" s="201">
        <f t="shared" si="25"/>
        <v>891.64625369437647</v>
      </c>
      <c r="DJ30" s="201">
        <f t="shared" si="25"/>
        <v>891.64625369437647</v>
      </c>
      <c r="DK30" s="201">
        <f t="shared" si="25"/>
        <v>891.64625369437647</v>
      </c>
      <c r="DL30" s="201">
        <f t="shared" si="25"/>
        <v>891.64625369437647</v>
      </c>
      <c r="DM30" s="201">
        <f t="shared" si="25"/>
        <v>891.64625369437647</v>
      </c>
      <c r="DN30" s="201">
        <f t="shared" si="25"/>
        <v>918.39564130520773</v>
      </c>
      <c r="DO30" s="201">
        <f t="shared" si="25"/>
        <v>918.39564130520773</v>
      </c>
      <c r="DP30" s="201">
        <f t="shared" si="25"/>
        <v>918.39564130520773</v>
      </c>
      <c r="DQ30" s="201">
        <f t="shared" si="25"/>
        <v>918.39564130520773</v>
      </c>
      <c r="DR30" s="201">
        <f t="shared" si="25"/>
        <v>918.39564130520773</v>
      </c>
      <c r="DS30" s="201">
        <f t="shared" si="25"/>
        <v>918.39564130520773</v>
      </c>
      <c r="DT30" s="201">
        <f t="shared" si="25"/>
        <v>918.39564130520773</v>
      </c>
      <c r="DU30" s="201">
        <f t="shared" si="25"/>
        <v>918.39564130520773</v>
      </c>
      <c r="DV30" s="201">
        <f t="shared" si="25"/>
        <v>918.39564130520773</v>
      </c>
      <c r="DW30" s="201">
        <f t="shared" si="25"/>
        <v>918.39564130520773</v>
      </c>
      <c r="DX30" s="201">
        <f t="shared" si="25"/>
        <v>918.39564130520773</v>
      </c>
      <c r="DY30" s="201">
        <f t="shared" si="25"/>
        <v>918.39564130520773</v>
      </c>
      <c r="DZ30" s="201">
        <f t="shared" si="25"/>
        <v>945.94751054436392</v>
      </c>
      <c r="EA30" s="201">
        <f t="shared" si="25"/>
        <v>945.94751054436392</v>
      </c>
      <c r="EB30" s="201">
        <f t="shared" si="25"/>
        <v>945.94751054436392</v>
      </c>
      <c r="EC30" s="201">
        <f t="shared" si="25"/>
        <v>945.94751054436392</v>
      </c>
      <c r="ED30" s="201">
        <f t="shared" si="25"/>
        <v>945.94751054436392</v>
      </c>
      <c r="EE30" s="201">
        <f t="shared" si="25"/>
        <v>945.94751054436392</v>
      </c>
      <c r="EF30" s="201">
        <f t="shared" si="25"/>
        <v>945.94751054436392</v>
      </c>
      <c r="EG30" s="201">
        <f t="shared" si="25"/>
        <v>945.94751054436392</v>
      </c>
      <c r="EH30" s="201">
        <f t="shared" si="25"/>
        <v>945.94751054436392</v>
      </c>
      <c r="EI30" s="201">
        <f t="shared" si="25"/>
        <v>945.94751054436392</v>
      </c>
      <c r="EJ30" s="201">
        <f t="shared" si="25"/>
        <v>945.94751054436392</v>
      </c>
      <c r="EK30" s="201">
        <f t="shared" si="25"/>
        <v>945.94751054436392</v>
      </c>
    </row>
    <row r="31" spans="1:141" x14ac:dyDescent="0.2">
      <c r="A31" s="121">
        <f t="shared" si="20"/>
        <v>15</v>
      </c>
      <c r="B31" s="131" t="s">
        <v>176</v>
      </c>
      <c r="C31" s="179">
        <v>700</v>
      </c>
      <c r="D31" s="164">
        <v>1.107</v>
      </c>
      <c r="V31" s="201">
        <f t="shared" si="16"/>
        <v>774.9</v>
      </c>
      <c r="W31" s="201">
        <f t="shared" si="26"/>
        <v>774.9</v>
      </c>
      <c r="X31" s="201">
        <f t="shared" si="26"/>
        <v>774.9</v>
      </c>
      <c r="Y31" s="201">
        <f t="shared" si="26"/>
        <v>774.9</v>
      </c>
      <c r="Z31" s="201">
        <f t="shared" si="26"/>
        <v>774.9</v>
      </c>
      <c r="AA31" s="201">
        <f t="shared" si="26"/>
        <v>774.9</v>
      </c>
      <c r="AB31" s="201">
        <f t="shared" si="26"/>
        <v>774.9</v>
      </c>
      <c r="AC31" s="201">
        <f t="shared" si="26"/>
        <v>774.9</v>
      </c>
      <c r="AD31" s="201">
        <f t="shared" si="26"/>
        <v>774.9</v>
      </c>
      <c r="AE31" s="201">
        <f t="shared" si="26"/>
        <v>774.9</v>
      </c>
      <c r="AF31" s="201">
        <f t="shared" si="26"/>
        <v>774.9</v>
      </c>
      <c r="AG31" s="201">
        <f t="shared" si="26"/>
        <v>774.9</v>
      </c>
      <c r="AH31" s="201">
        <f t="shared" si="26"/>
        <v>798.14700000000005</v>
      </c>
      <c r="AI31" s="201">
        <f t="shared" si="26"/>
        <v>798.14700000000005</v>
      </c>
      <c r="AJ31" s="201">
        <f t="shared" si="26"/>
        <v>798.14700000000005</v>
      </c>
      <c r="AK31" s="201">
        <f t="shared" si="26"/>
        <v>798.14700000000005</v>
      </c>
      <c r="AL31" s="201">
        <f t="shared" si="26"/>
        <v>798.14700000000005</v>
      </c>
      <c r="AM31" s="201">
        <f t="shared" si="26"/>
        <v>798.14700000000005</v>
      </c>
      <c r="AN31" s="201">
        <f t="shared" si="26"/>
        <v>798.14700000000005</v>
      </c>
      <c r="AO31" s="201">
        <f t="shared" si="26"/>
        <v>798.14700000000005</v>
      </c>
      <c r="AP31" s="201">
        <f t="shared" si="26"/>
        <v>798.14700000000005</v>
      </c>
      <c r="AQ31" s="201">
        <f t="shared" si="26"/>
        <v>798.14700000000005</v>
      </c>
      <c r="AR31" s="201">
        <f t="shared" si="26"/>
        <v>798.14700000000005</v>
      </c>
      <c r="AS31" s="201">
        <f t="shared" si="26"/>
        <v>798.14700000000005</v>
      </c>
      <c r="AT31" s="201">
        <f t="shared" si="26"/>
        <v>822.09141</v>
      </c>
      <c r="AU31" s="201">
        <f t="shared" si="26"/>
        <v>822.09141</v>
      </c>
      <c r="AV31" s="201">
        <f t="shared" si="26"/>
        <v>822.09141</v>
      </c>
      <c r="AW31" s="201">
        <f t="shared" si="26"/>
        <v>822.09141</v>
      </c>
      <c r="AX31" s="201">
        <f t="shared" si="26"/>
        <v>822.09141</v>
      </c>
      <c r="AY31" s="201">
        <f t="shared" si="26"/>
        <v>822.09141</v>
      </c>
      <c r="AZ31" s="201">
        <f t="shared" si="26"/>
        <v>822.09141</v>
      </c>
      <c r="BA31" s="201">
        <f t="shared" si="26"/>
        <v>822.09141</v>
      </c>
      <c r="BB31" s="201">
        <f t="shared" si="26"/>
        <v>822.09141</v>
      </c>
      <c r="BC31" s="201">
        <f t="shared" si="26"/>
        <v>822.09141</v>
      </c>
      <c r="BD31" s="201">
        <f t="shared" si="26"/>
        <v>822.09141</v>
      </c>
      <c r="BE31" s="201">
        <f t="shared" si="26"/>
        <v>822.09141</v>
      </c>
      <c r="BF31" s="201">
        <f t="shared" si="26"/>
        <v>846.75415229999999</v>
      </c>
      <c r="BG31" s="201">
        <f t="shared" si="26"/>
        <v>846.75415229999999</v>
      </c>
      <c r="BH31" s="201">
        <f t="shared" si="26"/>
        <v>846.75415229999999</v>
      </c>
      <c r="BI31" s="201">
        <f t="shared" si="26"/>
        <v>846.75415229999999</v>
      </c>
      <c r="BJ31" s="201">
        <f t="shared" si="26"/>
        <v>846.75415229999999</v>
      </c>
      <c r="BK31" s="201">
        <f t="shared" si="26"/>
        <v>846.75415229999999</v>
      </c>
      <c r="BL31" s="201">
        <f t="shared" si="26"/>
        <v>846.75415229999999</v>
      </c>
      <c r="BM31" s="201">
        <f t="shared" si="26"/>
        <v>846.75415229999999</v>
      </c>
      <c r="BN31" s="201">
        <f t="shared" si="26"/>
        <v>846.75415229999999</v>
      </c>
      <c r="BO31" s="201">
        <f t="shared" si="26"/>
        <v>846.75415229999999</v>
      </c>
      <c r="BP31" s="201">
        <f t="shared" si="26"/>
        <v>846.75415229999999</v>
      </c>
      <c r="BQ31" s="201">
        <f t="shared" si="26"/>
        <v>846.75415229999999</v>
      </c>
      <c r="BR31" s="201">
        <f t="shared" si="26"/>
        <v>872.15677686899994</v>
      </c>
      <c r="BS31" s="201">
        <f t="shared" si="26"/>
        <v>872.15677686899994</v>
      </c>
      <c r="BT31" s="201">
        <f t="shared" si="26"/>
        <v>872.15677686899994</v>
      </c>
      <c r="BU31" s="201">
        <f t="shared" si="26"/>
        <v>872.15677686899994</v>
      </c>
      <c r="BV31" s="201">
        <f t="shared" si="26"/>
        <v>872.15677686899994</v>
      </c>
      <c r="BW31" s="201">
        <f t="shared" si="26"/>
        <v>872.15677686899994</v>
      </c>
      <c r="BX31" s="201">
        <f t="shared" si="26"/>
        <v>872.15677686899994</v>
      </c>
      <c r="BY31" s="201">
        <f t="shared" si="26"/>
        <v>872.15677686899994</v>
      </c>
      <c r="BZ31" s="201">
        <f t="shared" si="26"/>
        <v>872.15677686899994</v>
      </c>
      <c r="CA31" s="201">
        <f t="shared" si="26"/>
        <v>872.15677686899994</v>
      </c>
      <c r="CB31" s="201">
        <f t="shared" si="26"/>
        <v>872.15677686899994</v>
      </c>
      <c r="CC31" s="201">
        <f t="shared" si="26"/>
        <v>872.15677686899994</v>
      </c>
      <c r="CD31" s="201">
        <f t="shared" si="26"/>
        <v>898.32148017506984</v>
      </c>
      <c r="CE31" s="201">
        <f t="shared" si="26"/>
        <v>898.32148017506984</v>
      </c>
      <c r="CF31" s="201">
        <f t="shared" si="26"/>
        <v>898.32148017506984</v>
      </c>
      <c r="CG31" s="201">
        <f t="shared" si="26"/>
        <v>898.32148017506984</v>
      </c>
      <c r="CH31" s="201">
        <f t="shared" si="26"/>
        <v>898.32148017506984</v>
      </c>
      <c r="CI31" s="201">
        <f t="shared" si="25"/>
        <v>898.32148017506984</v>
      </c>
      <c r="CJ31" s="201">
        <f t="shared" si="25"/>
        <v>898.32148017506984</v>
      </c>
      <c r="CK31" s="201">
        <f t="shared" si="25"/>
        <v>898.32148017506984</v>
      </c>
      <c r="CL31" s="201">
        <f t="shared" si="25"/>
        <v>898.32148017506984</v>
      </c>
      <c r="CM31" s="201">
        <f t="shared" si="25"/>
        <v>898.32148017506984</v>
      </c>
      <c r="CN31" s="201">
        <f t="shared" si="25"/>
        <v>898.32148017506984</v>
      </c>
      <c r="CO31" s="201">
        <f t="shared" si="25"/>
        <v>898.32148017506984</v>
      </c>
      <c r="CP31" s="201">
        <f t="shared" si="25"/>
        <v>925.27112458032195</v>
      </c>
      <c r="CQ31" s="201">
        <f t="shared" si="25"/>
        <v>925.27112458032195</v>
      </c>
      <c r="CR31" s="201">
        <f t="shared" si="25"/>
        <v>925.27112458032195</v>
      </c>
      <c r="CS31" s="201">
        <f t="shared" si="25"/>
        <v>925.27112458032195</v>
      </c>
      <c r="CT31" s="201">
        <f t="shared" si="25"/>
        <v>925.27112458032195</v>
      </c>
      <c r="CU31" s="201">
        <f t="shared" si="25"/>
        <v>925.27112458032195</v>
      </c>
      <c r="CV31" s="201">
        <f t="shared" si="25"/>
        <v>925.27112458032195</v>
      </c>
      <c r="CW31" s="201">
        <f t="shared" si="25"/>
        <v>925.27112458032195</v>
      </c>
      <c r="CX31" s="201">
        <f t="shared" si="25"/>
        <v>925.27112458032195</v>
      </c>
      <c r="CY31" s="201">
        <f t="shared" si="25"/>
        <v>925.27112458032195</v>
      </c>
      <c r="CZ31" s="201">
        <f t="shared" si="25"/>
        <v>925.27112458032195</v>
      </c>
      <c r="DA31" s="201">
        <f t="shared" si="25"/>
        <v>925.27112458032195</v>
      </c>
      <c r="DB31" s="201">
        <f t="shared" si="25"/>
        <v>953.02925831773177</v>
      </c>
      <c r="DC31" s="201">
        <f t="shared" si="25"/>
        <v>953.02925831773177</v>
      </c>
      <c r="DD31" s="201">
        <f t="shared" si="25"/>
        <v>953.02925831773177</v>
      </c>
      <c r="DE31" s="201">
        <f t="shared" si="25"/>
        <v>953.02925831773177</v>
      </c>
      <c r="DF31" s="201">
        <f t="shared" si="25"/>
        <v>953.02925831773177</v>
      </c>
      <c r="DG31" s="201">
        <f t="shared" si="25"/>
        <v>953.02925831773177</v>
      </c>
      <c r="DH31" s="201">
        <f t="shared" si="25"/>
        <v>953.02925831773177</v>
      </c>
      <c r="DI31" s="201">
        <f t="shared" si="25"/>
        <v>953.02925831773177</v>
      </c>
      <c r="DJ31" s="201">
        <f t="shared" si="25"/>
        <v>953.02925831773177</v>
      </c>
      <c r="DK31" s="201">
        <f t="shared" si="25"/>
        <v>953.02925831773177</v>
      </c>
      <c r="DL31" s="201">
        <f t="shared" si="25"/>
        <v>953.02925831773177</v>
      </c>
      <c r="DM31" s="201">
        <f t="shared" si="25"/>
        <v>953.02925831773177</v>
      </c>
      <c r="DN31" s="201">
        <f t="shared" si="25"/>
        <v>981.6201360672635</v>
      </c>
      <c r="DO31" s="201">
        <f t="shared" si="25"/>
        <v>981.6201360672635</v>
      </c>
      <c r="DP31" s="201">
        <f t="shared" si="25"/>
        <v>981.6201360672635</v>
      </c>
      <c r="DQ31" s="201">
        <f t="shared" si="25"/>
        <v>981.6201360672635</v>
      </c>
      <c r="DR31" s="201">
        <f t="shared" si="25"/>
        <v>981.6201360672635</v>
      </c>
      <c r="DS31" s="201">
        <f t="shared" si="25"/>
        <v>981.6201360672635</v>
      </c>
      <c r="DT31" s="201">
        <f t="shared" si="25"/>
        <v>981.6201360672635</v>
      </c>
      <c r="DU31" s="201">
        <f t="shared" si="25"/>
        <v>981.6201360672635</v>
      </c>
      <c r="DV31" s="201">
        <f t="shared" si="25"/>
        <v>981.6201360672635</v>
      </c>
      <c r="DW31" s="201">
        <f t="shared" si="25"/>
        <v>981.6201360672635</v>
      </c>
      <c r="DX31" s="201">
        <f t="shared" si="25"/>
        <v>981.6201360672635</v>
      </c>
      <c r="DY31" s="201">
        <f t="shared" si="25"/>
        <v>981.6201360672635</v>
      </c>
      <c r="DZ31" s="201">
        <f t="shared" si="25"/>
        <v>1011.0687401492816</v>
      </c>
      <c r="EA31" s="201">
        <f t="shared" si="25"/>
        <v>1011.0687401492816</v>
      </c>
      <c r="EB31" s="201">
        <f t="shared" si="25"/>
        <v>1011.0687401492816</v>
      </c>
      <c r="EC31" s="201">
        <f t="shared" si="25"/>
        <v>1011.0687401492816</v>
      </c>
      <c r="ED31" s="201">
        <f t="shared" si="25"/>
        <v>1011.0687401492816</v>
      </c>
      <c r="EE31" s="201">
        <f t="shared" si="25"/>
        <v>1011.0687401492816</v>
      </c>
      <c r="EF31" s="201">
        <f t="shared" si="25"/>
        <v>1011.0687401492816</v>
      </c>
      <c r="EG31" s="201">
        <f t="shared" si="25"/>
        <v>1011.0687401492816</v>
      </c>
      <c r="EH31" s="201">
        <f t="shared" si="25"/>
        <v>1011.0687401492816</v>
      </c>
      <c r="EI31" s="201">
        <f t="shared" si="25"/>
        <v>1011.0687401492816</v>
      </c>
      <c r="EJ31" s="201">
        <f t="shared" si="25"/>
        <v>1011.0687401492816</v>
      </c>
      <c r="EK31" s="201">
        <f t="shared" si="25"/>
        <v>1011.0687401492816</v>
      </c>
    </row>
    <row r="32" spans="1:141" x14ac:dyDescent="0.2">
      <c r="A32" s="121">
        <f t="shared" si="20"/>
        <v>16</v>
      </c>
      <c r="B32" s="131" t="s">
        <v>176</v>
      </c>
      <c r="C32" s="179">
        <v>700</v>
      </c>
      <c r="D32" s="164">
        <v>1</v>
      </c>
      <c r="V32" s="201">
        <f t="shared" si="16"/>
        <v>700</v>
      </c>
      <c r="W32" s="201">
        <f t="shared" si="26"/>
        <v>700</v>
      </c>
      <c r="X32" s="201">
        <f t="shared" si="26"/>
        <v>700</v>
      </c>
      <c r="Y32" s="201">
        <f t="shared" si="26"/>
        <v>700</v>
      </c>
      <c r="Z32" s="201">
        <f t="shared" si="26"/>
        <v>700</v>
      </c>
      <c r="AA32" s="201">
        <f t="shared" si="26"/>
        <v>700</v>
      </c>
      <c r="AB32" s="201">
        <f t="shared" si="26"/>
        <v>700</v>
      </c>
      <c r="AC32" s="201">
        <f t="shared" si="26"/>
        <v>700</v>
      </c>
      <c r="AD32" s="201">
        <f t="shared" si="26"/>
        <v>700</v>
      </c>
      <c r="AE32" s="201">
        <f t="shared" si="26"/>
        <v>700</v>
      </c>
      <c r="AF32" s="201">
        <f t="shared" si="26"/>
        <v>700</v>
      </c>
      <c r="AG32" s="201">
        <f t="shared" si="26"/>
        <v>700</v>
      </c>
      <c r="AH32" s="201">
        <f t="shared" si="26"/>
        <v>721</v>
      </c>
      <c r="AI32" s="201">
        <f t="shared" si="26"/>
        <v>721</v>
      </c>
      <c r="AJ32" s="201">
        <f t="shared" si="26"/>
        <v>721</v>
      </c>
      <c r="AK32" s="201">
        <f t="shared" si="26"/>
        <v>721</v>
      </c>
      <c r="AL32" s="201">
        <f t="shared" si="26"/>
        <v>721</v>
      </c>
      <c r="AM32" s="201">
        <f t="shared" si="26"/>
        <v>721</v>
      </c>
      <c r="AN32" s="201">
        <f t="shared" si="26"/>
        <v>721</v>
      </c>
      <c r="AO32" s="201">
        <f t="shared" si="26"/>
        <v>721</v>
      </c>
      <c r="AP32" s="201">
        <f t="shared" si="26"/>
        <v>721</v>
      </c>
      <c r="AQ32" s="201">
        <f t="shared" si="26"/>
        <v>721</v>
      </c>
      <c r="AR32" s="201">
        <f t="shared" si="26"/>
        <v>721</v>
      </c>
      <c r="AS32" s="201">
        <f t="shared" si="26"/>
        <v>721</v>
      </c>
      <c r="AT32" s="201">
        <f t="shared" si="26"/>
        <v>742.63</v>
      </c>
      <c r="AU32" s="201">
        <f t="shared" si="26"/>
        <v>742.63</v>
      </c>
      <c r="AV32" s="201">
        <f t="shared" si="26"/>
        <v>742.63</v>
      </c>
      <c r="AW32" s="201">
        <f t="shared" si="26"/>
        <v>742.63</v>
      </c>
      <c r="AX32" s="201">
        <f t="shared" si="26"/>
        <v>742.63</v>
      </c>
      <c r="AY32" s="201">
        <f t="shared" si="26"/>
        <v>742.63</v>
      </c>
      <c r="AZ32" s="201">
        <f t="shared" si="26"/>
        <v>742.63</v>
      </c>
      <c r="BA32" s="201">
        <f t="shared" si="26"/>
        <v>742.63</v>
      </c>
      <c r="BB32" s="201">
        <f t="shared" si="26"/>
        <v>742.63</v>
      </c>
      <c r="BC32" s="201">
        <f t="shared" si="26"/>
        <v>742.63</v>
      </c>
      <c r="BD32" s="201">
        <f t="shared" si="26"/>
        <v>742.63</v>
      </c>
      <c r="BE32" s="201">
        <f t="shared" si="26"/>
        <v>742.63</v>
      </c>
      <c r="BF32" s="201">
        <f t="shared" si="26"/>
        <v>764.90890000000002</v>
      </c>
      <c r="BG32" s="201">
        <f t="shared" si="26"/>
        <v>764.90890000000002</v>
      </c>
      <c r="BH32" s="201">
        <f t="shared" si="26"/>
        <v>764.90890000000002</v>
      </c>
      <c r="BI32" s="201">
        <f t="shared" si="26"/>
        <v>764.90890000000002</v>
      </c>
      <c r="BJ32" s="201">
        <f t="shared" si="26"/>
        <v>764.90890000000002</v>
      </c>
      <c r="BK32" s="201">
        <f t="shared" si="26"/>
        <v>764.90890000000002</v>
      </c>
      <c r="BL32" s="201">
        <f t="shared" si="26"/>
        <v>764.90890000000002</v>
      </c>
      <c r="BM32" s="201">
        <f t="shared" si="26"/>
        <v>764.90890000000002</v>
      </c>
      <c r="BN32" s="201">
        <f t="shared" si="26"/>
        <v>764.90890000000002</v>
      </c>
      <c r="BO32" s="201">
        <f t="shared" si="26"/>
        <v>764.90890000000002</v>
      </c>
      <c r="BP32" s="201">
        <f t="shared" si="26"/>
        <v>764.90890000000002</v>
      </c>
      <c r="BQ32" s="201">
        <f t="shared" si="26"/>
        <v>764.90890000000002</v>
      </c>
      <c r="BR32" s="201">
        <f t="shared" si="26"/>
        <v>787.85616699999991</v>
      </c>
      <c r="BS32" s="201">
        <f t="shared" si="26"/>
        <v>787.85616699999991</v>
      </c>
      <c r="BT32" s="201">
        <f t="shared" si="26"/>
        <v>787.85616699999991</v>
      </c>
      <c r="BU32" s="201">
        <f t="shared" si="26"/>
        <v>787.85616699999991</v>
      </c>
      <c r="BV32" s="201">
        <f t="shared" si="26"/>
        <v>787.85616699999991</v>
      </c>
      <c r="BW32" s="201">
        <f t="shared" si="26"/>
        <v>787.85616699999991</v>
      </c>
      <c r="BX32" s="201">
        <f t="shared" si="26"/>
        <v>787.85616699999991</v>
      </c>
      <c r="BY32" s="201">
        <f t="shared" si="26"/>
        <v>787.85616699999991</v>
      </c>
      <c r="BZ32" s="201">
        <f t="shared" si="26"/>
        <v>787.85616699999991</v>
      </c>
      <c r="CA32" s="201">
        <f t="shared" si="26"/>
        <v>787.85616699999991</v>
      </c>
      <c r="CB32" s="201">
        <f t="shared" si="26"/>
        <v>787.85616699999991</v>
      </c>
      <c r="CC32" s="201">
        <f t="shared" si="26"/>
        <v>787.85616699999991</v>
      </c>
      <c r="CD32" s="201">
        <f t="shared" si="26"/>
        <v>811.49185200999989</v>
      </c>
      <c r="CE32" s="201">
        <f t="shared" si="26"/>
        <v>811.49185200999989</v>
      </c>
      <c r="CF32" s="201">
        <f t="shared" si="26"/>
        <v>811.49185200999989</v>
      </c>
      <c r="CG32" s="201">
        <f t="shared" si="26"/>
        <v>811.49185200999989</v>
      </c>
      <c r="CH32" s="201">
        <f t="shared" si="26"/>
        <v>811.49185200999989</v>
      </c>
      <c r="CI32" s="201">
        <f t="shared" si="25"/>
        <v>811.49185200999989</v>
      </c>
      <c r="CJ32" s="201">
        <f t="shared" si="25"/>
        <v>811.49185200999989</v>
      </c>
      <c r="CK32" s="201">
        <f t="shared" si="25"/>
        <v>811.49185200999989</v>
      </c>
      <c r="CL32" s="201">
        <f t="shared" si="25"/>
        <v>811.49185200999989</v>
      </c>
      <c r="CM32" s="201">
        <f t="shared" si="25"/>
        <v>811.49185200999989</v>
      </c>
      <c r="CN32" s="201">
        <f t="shared" si="25"/>
        <v>811.49185200999989</v>
      </c>
      <c r="CO32" s="201">
        <f t="shared" si="25"/>
        <v>811.49185200999989</v>
      </c>
      <c r="CP32" s="201">
        <f t="shared" si="25"/>
        <v>835.83660757029998</v>
      </c>
      <c r="CQ32" s="201">
        <f t="shared" si="25"/>
        <v>835.83660757029998</v>
      </c>
      <c r="CR32" s="201">
        <f t="shared" si="25"/>
        <v>835.83660757029998</v>
      </c>
      <c r="CS32" s="201">
        <f t="shared" si="25"/>
        <v>835.83660757029998</v>
      </c>
      <c r="CT32" s="201">
        <f t="shared" si="25"/>
        <v>835.83660757029998</v>
      </c>
      <c r="CU32" s="201">
        <f t="shared" si="25"/>
        <v>835.83660757029998</v>
      </c>
      <c r="CV32" s="201">
        <f t="shared" si="25"/>
        <v>835.83660757029998</v>
      </c>
      <c r="CW32" s="201">
        <f t="shared" si="25"/>
        <v>835.83660757029998</v>
      </c>
      <c r="CX32" s="201">
        <f t="shared" si="25"/>
        <v>835.83660757029998</v>
      </c>
      <c r="CY32" s="201">
        <f t="shared" si="25"/>
        <v>835.83660757029998</v>
      </c>
      <c r="CZ32" s="201">
        <f t="shared" si="25"/>
        <v>835.83660757029998</v>
      </c>
      <c r="DA32" s="201">
        <f t="shared" si="25"/>
        <v>835.83660757029998</v>
      </c>
      <c r="DB32" s="201">
        <f t="shared" si="25"/>
        <v>860.91170579740901</v>
      </c>
      <c r="DC32" s="201">
        <f t="shared" si="25"/>
        <v>860.91170579740901</v>
      </c>
      <c r="DD32" s="201">
        <f t="shared" si="25"/>
        <v>860.91170579740901</v>
      </c>
      <c r="DE32" s="201">
        <f t="shared" si="25"/>
        <v>860.91170579740901</v>
      </c>
      <c r="DF32" s="201">
        <f t="shared" si="25"/>
        <v>860.91170579740901</v>
      </c>
      <c r="DG32" s="201">
        <f t="shared" si="25"/>
        <v>860.91170579740901</v>
      </c>
      <c r="DH32" s="201">
        <f t="shared" si="25"/>
        <v>860.91170579740901</v>
      </c>
      <c r="DI32" s="201">
        <f t="shared" si="25"/>
        <v>860.91170579740901</v>
      </c>
      <c r="DJ32" s="201">
        <f t="shared" si="25"/>
        <v>860.91170579740901</v>
      </c>
      <c r="DK32" s="201">
        <f t="shared" si="25"/>
        <v>860.91170579740901</v>
      </c>
      <c r="DL32" s="201">
        <f t="shared" si="25"/>
        <v>860.91170579740901</v>
      </c>
      <c r="DM32" s="201">
        <f t="shared" si="25"/>
        <v>860.91170579740901</v>
      </c>
      <c r="DN32" s="201">
        <f t="shared" si="25"/>
        <v>886.73905697133114</v>
      </c>
      <c r="DO32" s="201">
        <f t="shared" si="25"/>
        <v>886.73905697133114</v>
      </c>
      <c r="DP32" s="201">
        <f t="shared" si="25"/>
        <v>886.73905697133114</v>
      </c>
      <c r="DQ32" s="201">
        <f t="shared" si="25"/>
        <v>886.73905697133114</v>
      </c>
      <c r="DR32" s="201">
        <f t="shared" si="25"/>
        <v>886.73905697133114</v>
      </c>
      <c r="DS32" s="201">
        <f t="shared" si="25"/>
        <v>886.73905697133114</v>
      </c>
      <c r="DT32" s="201">
        <f t="shared" si="25"/>
        <v>886.73905697133114</v>
      </c>
      <c r="DU32" s="201">
        <f t="shared" si="25"/>
        <v>886.73905697133114</v>
      </c>
      <c r="DV32" s="201">
        <f t="shared" si="25"/>
        <v>886.73905697133114</v>
      </c>
      <c r="DW32" s="201">
        <f t="shared" si="25"/>
        <v>886.73905697133114</v>
      </c>
      <c r="DX32" s="201">
        <f t="shared" si="25"/>
        <v>886.73905697133114</v>
      </c>
      <c r="DY32" s="201">
        <f t="shared" si="25"/>
        <v>886.73905697133114</v>
      </c>
      <c r="DZ32" s="201">
        <f t="shared" si="25"/>
        <v>913.34122868047109</v>
      </c>
      <c r="EA32" s="201">
        <f t="shared" si="25"/>
        <v>913.34122868047109</v>
      </c>
      <c r="EB32" s="201">
        <f t="shared" si="25"/>
        <v>913.34122868047109</v>
      </c>
      <c r="EC32" s="201">
        <f t="shared" si="25"/>
        <v>913.34122868047109</v>
      </c>
      <c r="ED32" s="201">
        <f t="shared" si="25"/>
        <v>913.34122868047109</v>
      </c>
      <c r="EE32" s="201">
        <f t="shared" si="25"/>
        <v>913.34122868047109</v>
      </c>
      <c r="EF32" s="201">
        <f t="shared" si="25"/>
        <v>913.34122868047109</v>
      </c>
      <c r="EG32" s="201">
        <f t="shared" si="25"/>
        <v>913.34122868047109</v>
      </c>
      <c r="EH32" s="201">
        <f t="shared" si="25"/>
        <v>913.34122868047109</v>
      </c>
      <c r="EI32" s="201">
        <f t="shared" si="25"/>
        <v>913.34122868047109</v>
      </c>
      <c r="EJ32" s="201">
        <f t="shared" si="25"/>
        <v>913.34122868047109</v>
      </c>
      <c r="EK32" s="201">
        <f t="shared" si="25"/>
        <v>913.34122868047109</v>
      </c>
    </row>
    <row r="33" spans="1:141" x14ac:dyDescent="0.2">
      <c r="A33" s="121">
        <f t="shared" si="20"/>
        <v>17</v>
      </c>
      <c r="B33" s="131" t="s">
        <v>176</v>
      </c>
      <c r="C33" s="179">
        <v>700</v>
      </c>
      <c r="D33" s="164">
        <v>1.0713999999999999</v>
      </c>
      <c r="V33" s="201">
        <f t="shared" si="16"/>
        <v>749.9799999999999</v>
      </c>
      <c r="W33" s="201">
        <f t="shared" si="26"/>
        <v>749.9799999999999</v>
      </c>
      <c r="X33" s="201">
        <f t="shared" si="26"/>
        <v>749.9799999999999</v>
      </c>
      <c r="Y33" s="201">
        <f t="shared" si="26"/>
        <v>749.9799999999999</v>
      </c>
      <c r="Z33" s="201">
        <f t="shared" si="26"/>
        <v>749.9799999999999</v>
      </c>
      <c r="AA33" s="201">
        <f t="shared" si="26"/>
        <v>749.9799999999999</v>
      </c>
      <c r="AB33" s="201">
        <f t="shared" si="26"/>
        <v>749.9799999999999</v>
      </c>
      <c r="AC33" s="201">
        <f t="shared" si="26"/>
        <v>749.9799999999999</v>
      </c>
      <c r="AD33" s="201">
        <f t="shared" si="26"/>
        <v>749.9799999999999</v>
      </c>
      <c r="AE33" s="201">
        <f t="shared" si="26"/>
        <v>749.9799999999999</v>
      </c>
      <c r="AF33" s="201">
        <f t="shared" si="26"/>
        <v>749.9799999999999</v>
      </c>
      <c r="AG33" s="201">
        <f t="shared" si="26"/>
        <v>749.9799999999999</v>
      </c>
      <c r="AH33" s="201">
        <f t="shared" si="26"/>
        <v>772.47939999999994</v>
      </c>
      <c r="AI33" s="201">
        <f t="shared" si="26"/>
        <v>772.47939999999994</v>
      </c>
      <c r="AJ33" s="201">
        <f t="shared" si="26"/>
        <v>772.47939999999994</v>
      </c>
      <c r="AK33" s="201">
        <f t="shared" si="26"/>
        <v>772.47939999999994</v>
      </c>
      <c r="AL33" s="201">
        <f t="shared" si="26"/>
        <v>772.47939999999994</v>
      </c>
      <c r="AM33" s="201">
        <f t="shared" si="26"/>
        <v>772.47939999999994</v>
      </c>
      <c r="AN33" s="201">
        <f t="shared" si="26"/>
        <v>772.47939999999994</v>
      </c>
      <c r="AO33" s="201">
        <f t="shared" si="26"/>
        <v>772.47939999999994</v>
      </c>
      <c r="AP33" s="201">
        <f t="shared" si="26"/>
        <v>772.47939999999994</v>
      </c>
      <c r="AQ33" s="201">
        <f t="shared" si="26"/>
        <v>772.47939999999994</v>
      </c>
      <c r="AR33" s="201">
        <f t="shared" si="26"/>
        <v>772.47939999999994</v>
      </c>
      <c r="AS33" s="201">
        <f t="shared" si="26"/>
        <v>772.47939999999994</v>
      </c>
      <c r="AT33" s="201">
        <f t="shared" si="26"/>
        <v>795.65378199999986</v>
      </c>
      <c r="AU33" s="201">
        <f t="shared" si="26"/>
        <v>795.65378199999986</v>
      </c>
      <c r="AV33" s="201">
        <f t="shared" si="26"/>
        <v>795.65378199999986</v>
      </c>
      <c r="AW33" s="201">
        <f t="shared" si="26"/>
        <v>795.65378199999986</v>
      </c>
      <c r="AX33" s="201">
        <f t="shared" si="26"/>
        <v>795.65378199999986</v>
      </c>
      <c r="AY33" s="201">
        <f t="shared" si="26"/>
        <v>795.65378199999986</v>
      </c>
      <c r="AZ33" s="201">
        <f t="shared" si="26"/>
        <v>795.65378199999986</v>
      </c>
      <c r="BA33" s="201">
        <f t="shared" si="26"/>
        <v>795.65378199999986</v>
      </c>
      <c r="BB33" s="201">
        <f t="shared" si="26"/>
        <v>795.65378199999986</v>
      </c>
      <c r="BC33" s="201">
        <f t="shared" si="26"/>
        <v>795.65378199999986</v>
      </c>
      <c r="BD33" s="201">
        <f t="shared" si="26"/>
        <v>795.65378199999986</v>
      </c>
      <c r="BE33" s="201">
        <f t="shared" si="26"/>
        <v>795.65378199999986</v>
      </c>
      <c r="BF33" s="201">
        <f t="shared" si="26"/>
        <v>819.52339545999985</v>
      </c>
      <c r="BG33" s="201">
        <f t="shared" si="26"/>
        <v>819.52339545999985</v>
      </c>
      <c r="BH33" s="201">
        <f t="shared" si="26"/>
        <v>819.52339545999985</v>
      </c>
      <c r="BI33" s="201">
        <f t="shared" si="26"/>
        <v>819.52339545999985</v>
      </c>
      <c r="BJ33" s="201">
        <f t="shared" si="26"/>
        <v>819.52339545999985</v>
      </c>
      <c r="BK33" s="201">
        <f t="shared" si="26"/>
        <v>819.52339545999985</v>
      </c>
      <c r="BL33" s="201">
        <f t="shared" si="26"/>
        <v>819.52339545999985</v>
      </c>
      <c r="BM33" s="201">
        <f t="shared" si="26"/>
        <v>819.52339545999985</v>
      </c>
      <c r="BN33" s="201">
        <f t="shared" si="26"/>
        <v>819.52339545999985</v>
      </c>
      <c r="BO33" s="201">
        <f t="shared" si="26"/>
        <v>819.52339545999985</v>
      </c>
      <c r="BP33" s="201">
        <f t="shared" si="26"/>
        <v>819.52339545999985</v>
      </c>
      <c r="BQ33" s="201">
        <f t="shared" si="26"/>
        <v>819.52339545999985</v>
      </c>
      <c r="BR33" s="201">
        <f t="shared" si="26"/>
        <v>844.1090973237998</v>
      </c>
      <c r="BS33" s="201">
        <f t="shared" si="26"/>
        <v>844.1090973237998</v>
      </c>
      <c r="BT33" s="201">
        <f t="shared" si="26"/>
        <v>844.1090973237998</v>
      </c>
      <c r="BU33" s="201">
        <f t="shared" si="26"/>
        <v>844.1090973237998</v>
      </c>
      <c r="BV33" s="201">
        <f t="shared" si="26"/>
        <v>844.1090973237998</v>
      </c>
      <c r="BW33" s="201">
        <f t="shared" si="26"/>
        <v>844.1090973237998</v>
      </c>
      <c r="BX33" s="201">
        <f t="shared" si="26"/>
        <v>844.1090973237998</v>
      </c>
      <c r="BY33" s="201">
        <f t="shared" si="26"/>
        <v>844.1090973237998</v>
      </c>
      <c r="BZ33" s="201">
        <f t="shared" si="26"/>
        <v>844.1090973237998</v>
      </c>
      <c r="CA33" s="201">
        <f t="shared" si="26"/>
        <v>844.1090973237998</v>
      </c>
      <c r="CB33" s="201">
        <f t="shared" si="26"/>
        <v>844.1090973237998</v>
      </c>
      <c r="CC33" s="201">
        <f t="shared" si="26"/>
        <v>844.1090973237998</v>
      </c>
      <c r="CD33" s="201">
        <f t="shared" si="26"/>
        <v>869.43237024351379</v>
      </c>
      <c r="CE33" s="201">
        <f t="shared" si="26"/>
        <v>869.43237024351379</v>
      </c>
      <c r="CF33" s="201">
        <f t="shared" si="26"/>
        <v>869.43237024351379</v>
      </c>
      <c r="CG33" s="201">
        <f t="shared" si="26"/>
        <v>869.43237024351379</v>
      </c>
      <c r="CH33" s="201">
        <f t="shared" ref="CH33:EK36" si="27">($C33*$D33)*(1+Rental_Increase)^(CH$3-1)</f>
        <v>869.43237024351379</v>
      </c>
      <c r="CI33" s="201">
        <f t="shared" si="27"/>
        <v>869.43237024351379</v>
      </c>
      <c r="CJ33" s="201">
        <f t="shared" si="27"/>
        <v>869.43237024351379</v>
      </c>
      <c r="CK33" s="201">
        <f t="shared" si="27"/>
        <v>869.43237024351379</v>
      </c>
      <c r="CL33" s="201">
        <f t="shared" si="27"/>
        <v>869.43237024351379</v>
      </c>
      <c r="CM33" s="201">
        <f t="shared" si="27"/>
        <v>869.43237024351379</v>
      </c>
      <c r="CN33" s="201">
        <f t="shared" si="27"/>
        <v>869.43237024351379</v>
      </c>
      <c r="CO33" s="201">
        <f t="shared" si="27"/>
        <v>869.43237024351379</v>
      </c>
      <c r="CP33" s="201">
        <f t="shared" si="27"/>
        <v>895.5153413508192</v>
      </c>
      <c r="CQ33" s="201">
        <f t="shared" si="27"/>
        <v>895.5153413508192</v>
      </c>
      <c r="CR33" s="201">
        <f t="shared" si="27"/>
        <v>895.5153413508192</v>
      </c>
      <c r="CS33" s="201">
        <f t="shared" si="27"/>
        <v>895.5153413508192</v>
      </c>
      <c r="CT33" s="201">
        <f t="shared" si="27"/>
        <v>895.5153413508192</v>
      </c>
      <c r="CU33" s="201">
        <f t="shared" si="27"/>
        <v>895.5153413508192</v>
      </c>
      <c r="CV33" s="201">
        <f t="shared" si="27"/>
        <v>895.5153413508192</v>
      </c>
      <c r="CW33" s="201">
        <f t="shared" si="27"/>
        <v>895.5153413508192</v>
      </c>
      <c r="CX33" s="201">
        <f t="shared" si="27"/>
        <v>895.5153413508192</v>
      </c>
      <c r="CY33" s="201">
        <f t="shared" si="27"/>
        <v>895.5153413508192</v>
      </c>
      <c r="CZ33" s="201">
        <f t="shared" si="27"/>
        <v>895.5153413508192</v>
      </c>
      <c r="DA33" s="201">
        <f t="shared" si="27"/>
        <v>895.5153413508192</v>
      </c>
      <c r="DB33" s="201">
        <f t="shared" si="27"/>
        <v>922.38080159134392</v>
      </c>
      <c r="DC33" s="201">
        <f t="shared" si="27"/>
        <v>922.38080159134392</v>
      </c>
      <c r="DD33" s="201">
        <f t="shared" si="27"/>
        <v>922.38080159134392</v>
      </c>
      <c r="DE33" s="201">
        <f t="shared" si="27"/>
        <v>922.38080159134392</v>
      </c>
      <c r="DF33" s="201">
        <f t="shared" si="27"/>
        <v>922.38080159134392</v>
      </c>
      <c r="DG33" s="201">
        <f t="shared" si="27"/>
        <v>922.38080159134392</v>
      </c>
      <c r="DH33" s="201">
        <f t="shared" si="27"/>
        <v>922.38080159134392</v>
      </c>
      <c r="DI33" s="201">
        <f t="shared" si="27"/>
        <v>922.38080159134392</v>
      </c>
      <c r="DJ33" s="201">
        <f t="shared" si="27"/>
        <v>922.38080159134392</v>
      </c>
      <c r="DK33" s="201">
        <f t="shared" si="27"/>
        <v>922.38080159134392</v>
      </c>
      <c r="DL33" s="201">
        <f t="shared" si="27"/>
        <v>922.38080159134392</v>
      </c>
      <c r="DM33" s="201">
        <f t="shared" si="27"/>
        <v>922.38080159134392</v>
      </c>
      <c r="DN33" s="201">
        <f t="shared" si="27"/>
        <v>950.0522256390841</v>
      </c>
      <c r="DO33" s="201">
        <f t="shared" si="27"/>
        <v>950.0522256390841</v>
      </c>
      <c r="DP33" s="201">
        <f t="shared" si="27"/>
        <v>950.0522256390841</v>
      </c>
      <c r="DQ33" s="201">
        <f t="shared" si="27"/>
        <v>950.0522256390841</v>
      </c>
      <c r="DR33" s="201">
        <f t="shared" si="27"/>
        <v>950.0522256390841</v>
      </c>
      <c r="DS33" s="201">
        <f t="shared" si="27"/>
        <v>950.0522256390841</v>
      </c>
      <c r="DT33" s="201">
        <f t="shared" si="27"/>
        <v>950.0522256390841</v>
      </c>
      <c r="DU33" s="201">
        <f t="shared" si="27"/>
        <v>950.0522256390841</v>
      </c>
      <c r="DV33" s="201">
        <f t="shared" si="27"/>
        <v>950.0522256390841</v>
      </c>
      <c r="DW33" s="201">
        <f t="shared" si="27"/>
        <v>950.0522256390841</v>
      </c>
      <c r="DX33" s="201">
        <f t="shared" si="27"/>
        <v>950.0522256390841</v>
      </c>
      <c r="DY33" s="201">
        <f t="shared" si="27"/>
        <v>950.0522256390841</v>
      </c>
      <c r="DZ33" s="201">
        <f t="shared" si="27"/>
        <v>978.55379240825664</v>
      </c>
      <c r="EA33" s="201">
        <f t="shared" si="27"/>
        <v>978.55379240825664</v>
      </c>
      <c r="EB33" s="201">
        <f t="shared" si="27"/>
        <v>978.55379240825664</v>
      </c>
      <c r="EC33" s="201">
        <f t="shared" si="27"/>
        <v>978.55379240825664</v>
      </c>
      <c r="ED33" s="201">
        <f t="shared" si="27"/>
        <v>978.55379240825664</v>
      </c>
      <c r="EE33" s="201">
        <f t="shared" si="27"/>
        <v>978.55379240825664</v>
      </c>
      <c r="EF33" s="201">
        <f t="shared" si="27"/>
        <v>978.55379240825664</v>
      </c>
      <c r="EG33" s="201">
        <f t="shared" si="27"/>
        <v>978.55379240825664</v>
      </c>
      <c r="EH33" s="201">
        <f t="shared" si="27"/>
        <v>978.55379240825664</v>
      </c>
      <c r="EI33" s="201">
        <f t="shared" si="27"/>
        <v>978.55379240825664</v>
      </c>
      <c r="EJ33" s="201">
        <f t="shared" si="27"/>
        <v>978.55379240825664</v>
      </c>
      <c r="EK33" s="201">
        <f t="shared" si="27"/>
        <v>978.55379240825664</v>
      </c>
    </row>
    <row r="34" spans="1:141" x14ac:dyDescent="0.2">
      <c r="A34" s="121">
        <f>A33+1</f>
        <v>18</v>
      </c>
      <c r="B34" s="131" t="s">
        <v>176</v>
      </c>
      <c r="C34" s="179">
        <v>700</v>
      </c>
      <c r="D34" s="164">
        <v>1.0713999999999999</v>
      </c>
      <c r="V34" s="201">
        <f t="shared" si="16"/>
        <v>749.9799999999999</v>
      </c>
      <c r="W34" s="201">
        <f t="shared" ref="W34:CH37" si="28">($C34*$D34)*(1+Rental_Increase)^(W$3-1)</f>
        <v>749.9799999999999</v>
      </c>
      <c r="X34" s="201">
        <f t="shared" si="28"/>
        <v>749.9799999999999</v>
      </c>
      <c r="Y34" s="201">
        <f t="shared" si="28"/>
        <v>749.9799999999999</v>
      </c>
      <c r="Z34" s="201">
        <f t="shared" si="28"/>
        <v>749.9799999999999</v>
      </c>
      <c r="AA34" s="201">
        <f t="shared" si="28"/>
        <v>749.9799999999999</v>
      </c>
      <c r="AB34" s="201">
        <f t="shared" si="28"/>
        <v>749.9799999999999</v>
      </c>
      <c r="AC34" s="201">
        <f t="shared" si="28"/>
        <v>749.9799999999999</v>
      </c>
      <c r="AD34" s="201">
        <f t="shared" si="28"/>
        <v>749.9799999999999</v>
      </c>
      <c r="AE34" s="201">
        <f t="shared" si="28"/>
        <v>749.9799999999999</v>
      </c>
      <c r="AF34" s="201">
        <f t="shared" si="28"/>
        <v>749.9799999999999</v>
      </c>
      <c r="AG34" s="201">
        <f t="shared" si="28"/>
        <v>749.9799999999999</v>
      </c>
      <c r="AH34" s="201">
        <f t="shared" si="28"/>
        <v>772.47939999999994</v>
      </c>
      <c r="AI34" s="201">
        <f t="shared" si="28"/>
        <v>772.47939999999994</v>
      </c>
      <c r="AJ34" s="201">
        <f t="shared" si="28"/>
        <v>772.47939999999994</v>
      </c>
      <c r="AK34" s="201">
        <f t="shared" si="28"/>
        <v>772.47939999999994</v>
      </c>
      <c r="AL34" s="201">
        <f t="shared" si="28"/>
        <v>772.47939999999994</v>
      </c>
      <c r="AM34" s="201">
        <f t="shared" si="28"/>
        <v>772.47939999999994</v>
      </c>
      <c r="AN34" s="201">
        <f t="shared" si="28"/>
        <v>772.47939999999994</v>
      </c>
      <c r="AO34" s="201">
        <f t="shared" si="28"/>
        <v>772.47939999999994</v>
      </c>
      <c r="AP34" s="201">
        <f t="shared" si="28"/>
        <v>772.47939999999994</v>
      </c>
      <c r="AQ34" s="201">
        <f t="shared" si="28"/>
        <v>772.47939999999994</v>
      </c>
      <c r="AR34" s="201">
        <f t="shared" si="28"/>
        <v>772.47939999999994</v>
      </c>
      <c r="AS34" s="201">
        <f t="shared" si="28"/>
        <v>772.47939999999994</v>
      </c>
      <c r="AT34" s="201">
        <f t="shared" si="28"/>
        <v>795.65378199999986</v>
      </c>
      <c r="AU34" s="201">
        <f t="shared" si="28"/>
        <v>795.65378199999986</v>
      </c>
      <c r="AV34" s="201">
        <f t="shared" si="28"/>
        <v>795.65378199999986</v>
      </c>
      <c r="AW34" s="201">
        <f t="shared" si="28"/>
        <v>795.65378199999986</v>
      </c>
      <c r="AX34" s="201">
        <f t="shared" si="28"/>
        <v>795.65378199999986</v>
      </c>
      <c r="AY34" s="201">
        <f t="shared" si="28"/>
        <v>795.65378199999986</v>
      </c>
      <c r="AZ34" s="201">
        <f t="shared" si="28"/>
        <v>795.65378199999986</v>
      </c>
      <c r="BA34" s="201">
        <f t="shared" si="28"/>
        <v>795.65378199999986</v>
      </c>
      <c r="BB34" s="201">
        <f t="shared" si="28"/>
        <v>795.65378199999986</v>
      </c>
      <c r="BC34" s="201">
        <f t="shared" si="28"/>
        <v>795.65378199999986</v>
      </c>
      <c r="BD34" s="201">
        <f t="shared" si="28"/>
        <v>795.65378199999986</v>
      </c>
      <c r="BE34" s="201">
        <f t="shared" si="28"/>
        <v>795.65378199999986</v>
      </c>
      <c r="BF34" s="201">
        <f t="shared" si="28"/>
        <v>819.52339545999985</v>
      </c>
      <c r="BG34" s="201">
        <f t="shared" si="28"/>
        <v>819.52339545999985</v>
      </c>
      <c r="BH34" s="201">
        <f t="shared" si="28"/>
        <v>819.52339545999985</v>
      </c>
      <c r="BI34" s="201">
        <f t="shared" si="28"/>
        <v>819.52339545999985</v>
      </c>
      <c r="BJ34" s="201">
        <f t="shared" si="28"/>
        <v>819.52339545999985</v>
      </c>
      <c r="BK34" s="201">
        <f t="shared" si="28"/>
        <v>819.52339545999985</v>
      </c>
      <c r="BL34" s="201">
        <f t="shared" si="28"/>
        <v>819.52339545999985</v>
      </c>
      <c r="BM34" s="201">
        <f t="shared" si="28"/>
        <v>819.52339545999985</v>
      </c>
      <c r="BN34" s="201">
        <f t="shared" si="28"/>
        <v>819.52339545999985</v>
      </c>
      <c r="BO34" s="201">
        <f t="shared" si="28"/>
        <v>819.52339545999985</v>
      </c>
      <c r="BP34" s="201">
        <f t="shared" si="28"/>
        <v>819.52339545999985</v>
      </c>
      <c r="BQ34" s="201">
        <f t="shared" si="28"/>
        <v>819.52339545999985</v>
      </c>
      <c r="BR34" s="201">
        <f t="shared" si="28"/>
        <v>844.1090973237998</v>
      </c>
      <c r="BS34" s="201">
        <f t="shared" si="28"/>
        <v>844.1090973237998</v>
      </c>
      <c r="BT34" s="201">
        <f t="shared" si="28"/>
        <v>844.1090973237998</v>
      </c>
      <c r="BU34" s="201">
        <f t="shared" si="28"/>
        <v>844.1090973237998</v>
      </c>
      <c r="BV34" s="201">
        <f t="shared" si="28"/>
        <v>844.1090973237998</v>
      </c>
      <c r="BW34" s="201">
        <f t="shared" si="28"/>
        <v>844.1090973237998</v>
      </c>
      <c r="BX34" s="201">
        <f t="shared" si="28"/>
        <v>844.1090973237998</v>
      </c>
      <c r="BY34" s="201">
        <f t="shared" si="28"/>
        <v>844.1090973237998</v>
      </c>
      <c r="BZ34" s="201">
        <f t="shared" si="28"/>
        <v>844.1090973237998</v>
      </c>
      <c r="CA34" s="201">
        <f t="shared" si="28"/>
        <v>844.1090973237998</v>
      </c>
      <c r="CB34" s="201">
        <f t="shared" si="28"/>
        <v>844.1090973237998</v>
      </c>
      <c r="CC34" s="201">
        <f t="shared" si="28"/>
        <v>844.1090973237998</v>
      </c>
      <c r="CD34" s="201">
        <f t="shared" si="28"/>
        <v>869.43237024351379</v>
      </c>
      <c r="CE34" s="201">
        <f t="shared" si="28"/>
        <v>869.43237024351379</v>
      </c>
      <c r="CF34" s="201">
        <f t="shared" si="28"/>
        <v>869.43237024351379</v>
      </c>
      <c r="CG34" s="201">
        <f t="shared" si="28"/>
        <v>869.43237024351379</v>
      </c>
      <c r="CH34" s="201">
        <f t="shared" si="28"/>
        <v>869.43237024351379</v>
      </c>
      <c r="CI34" s="201">
        <f t="shared" si="27"/>
        <v>869.43237024351379</v>
      </c>
      <c r="CJ34" s="201">
        <f t="shared" si="27"/>
        <v>869.43237024351379</v>
      </c>
      <c r="CK34" s="201">
        <f t="shared" si="27"/>
        <v>869.43237024351379</v>
      </c>
      <c r="CL34" s="201">
        <f t="shared" si="27"/>
        <v>869.43237024351379</v>
      </c>
      <c r="CM34" s="201">
        <f t="shared" si="27"/>
        <v>869.43237024351379</v>
      </c>
      <c r="CN34" s="201">
        <f t="shared" si="27"/>
        <v>869.43237024351379</v>
      </c>
      <c r="CO34" s="201">
        <f t="shared" si="27"/>
        <v>869.43237024351379</v>
      </c>
      <c r="CP34" s="201">
        <f t="shared" si="27"/>
        <v>895.5153413508192</v>
      </c>
      <c r="CQ34" s="201">
        <f t="shared" si="27"/>
        <v>895.5153413508192</v>
      </c>
      <c r="CR34" s="201">
        <f t="shared" si="27"/>
        <v>895.5153413508192</v>
      </c>
      <c r="CS34" s="201">
        <f t="shared" si="27"/>
        <v>895.5153413508192</v>
      </c>
      <c r="CT34" s="201">
        <f t="shared" si="27"/>
        <v>895.5153413508192</v>
      </c>
      <c r="CU34" s="201">
        <f t="shared" si="27"/>
        <v>895.5153413508192</v>
      </c>
      <c r="CV34" s="201">
        <f t="shared" si="27"/>
        <v>895.5153413508192</v>
      </c>
      <c r="CW34" s="201">
        <f t="shared" si="27"/>
        <v>895.5153413508192</v>
      </c>
      <c r="CX34" s="201">
        <f t="shared" si="27"/>
        <v>895.5153413508192</v>
      </c>
      <c r="CY34" s="201">
        <f t="shared" si="27"/>
        <v>895.5153413508192</v>
      </c>
      <c r="CZ34" s="201">
        <f t="shared" si="27"/>
        <v>895.5153413508192</v>
      </c>
      <c r="DA34" s="201">
        <f t="shared" si="27"/>
        <v>895.5153413508192</v>
      </c>
      <c r="DB34" s="201">
        <f t="shared" si="27"/>
        <v>922.38080159134392</v>
      </c>
      <c r="DC34" s="201">
        <f t="shared" si="27"/>
        <v>922.38080159134392</v>
      </c>
      <c r="DD34" s="201">
        <f t="shared" si="27"/>
        <v>922.38080159134392</v>
      </c>
      <c r="DE34" s="201">
        <f t="shared" si="27"/>
        <v>922.38080159134392</v>
      </c>
      <c r="DF34" s="201">
        <f t="shared" si="27"/>
        <v>922.38080159134392</v>
      </c>
      <c r="DG34" s="201">
        <f t="shared" si="27"/>
        <v>922.38080159134392</v>
      </c>
      <c r="DH34" s="201">
        <f t="shared" si="27"/>
        <v>922.38080159134392</v>
      </c>
      <c r="DI34" s="201">
        <f t="shared" si="27"/>
        <v>922.38080159134392</v>
      </c>
      <c r="DJ34" s="201">
        <f t="shared" si="27"/>
        <v>922.38080159134392</v>
      </c>
      <c r="DK34" s="201">
        <f t="shared" si="27"/>
        <v>922.38080159134392</v>
      </c>
      <c r="DL34" s="201">
        <f t="shared" si="27"/>
        <v>922.38080159134392</v>
      </c>
      <c r="DM34" s="201">
        <f t="shared" si="27"/>
        <v>922.38080159134392</v>
      </c>
      <c r="DN34" s="201">
        <f t="shared" si="27"/>
        <v>950.0522256390841</v>
      </c>
      <c r="DO34" s="201">
        <f t="shared" si="27"/>
        <v>950.0522256390841</v>
      </c>
      <c r="DP34" s="201">
        <f t="shared" si="27"/>
        <v>950.0522256390841</v>
      </c>
      <c r="DQ34" s="201">
        <f t="shared" si="27"/>
        <v>950.0522256390841</v>
      </c>
      <c r="DR34" s="201">
        <f t="shared" si="27"/>
        <v>950.0522256390841</v>
      </c>
      <c r="DS34" s="201">
        <f t="shared" si="27"/>
        <v>950.0522256390841</v>
      </c>
      <c r="DT34" s="201">
        <f t="shared" si="27"/>
        <v>950.0522256390841</v>
      </c>
      <c r="DU34" s="201">
        <f t="shared" si="27"/>
        <v>950.0522256390841</v>
      </c>
      <c r="DV34" s="201">
        <f t="shared" si="27"/>
        <v>950.0522256390841</v>
      </c>
      <c r="DW34" s="201">
        <f t="shared" si="27"/>
        <v>950.0522256390841</v>
      </c>
      <c r="DX34" s="201">
        <f t="shared" si="27"/>
        <v>950.0522256390841</v>
      </c>
      <c r="DY34" s="201">
        <f t="shared" si="27"/>
        <v>950.0522256390841</v>
      </c>
      <c r="DZ34" s="201">
        <f t="shared" si="27"/>
        <v>978.55379240825664</v>
      </c>
      <c r="EA34" s="201">
        <f t="shared" si="27"/>
        <v>978.55379240825664</v>
      </c>
      <c r="EB34" s="201">
        <f t="shared" si="27"/>
        <v>978.55379240825664</v>
      </c>
      <c r="EC34" s="201">
        <f t="shared" si="27"/>
        <v>978.55379240825664</v>
      </c>
      <c r="ED34" s="201">
        <f t="shared" si="27"/>
        <v>978.55379240825664</v>
      </c>
      <c r="EE34" s="201">
        <f t="shared" si="27"/>
        <v>978.55379240825664</v>
      </c>
      <c r="EF34" s="201">
        <f t="shared" si="27"/>
        <v>978.55379240825664</v>
      </c>
      <c r="EG34" s="201">
        <f t="shared" si="27"/>
        <v>978.55379240825664</v>
      </c>
      <c r="EH34" s="201">
        <f t="shared" si="27"/>
        <v>978.55379240825664</v>
      </c>
      <c r="EI34" s="201">
        <f t="shared" si="27"/>
        <v>978.55379240825664</v>
      </c>
      <c r="EJ34" s="201">
        <f t="shared" si="27"/>
        <v>978.55379240825664</v>
      </c>
      <c r="EK34" s="201">
        <f t="shared" si="27"/>
        <v>978.55379240825664</v>
      </c>
    </row>
    <row r="35" spans="1:141" x14ac:dyDescent="0.2">
      <c r="A35" s="121">
        <f t="shared" si="20"/>
        <v>19</v>
      </c>
      <c r="B35" s="131" t="s">
        <v>176</v>
      </c>
      <c r="C35" s="179">
        <v>700</v>
      </c>
      <c r="D35" s="164">
        <v>0.92857000000000001</v>
      </c>
      <c r="V35" s="201">
        <f t="shared" si="16"/>
        <v>649.99900000000002</v>
      </c>
      <c r="W35" s="201">
        <f t="shared" si="28"/>
        <v>649.99900000000002</v>
      </c>
      <c r="X35" s="201">
        <f t="shared" si="28"/>
        <v>649.99900000000002</v>
      </c>
      <c r="Y35" s="201">
        <f t="shared" si="28"/>
        <v>649.99900000000002</v>
      </c>
      <c r="Z35" s="201">
        <f t="shared" si="28"/>
        <v>649.99900000000002</v>
      </c>
      <c r="AA35" s="201">
        <f t="shared" si="28"/>
        <v>649.99900000000002</v>
      </c>
      <c r="AB35" s="201">
        <f t="shared" si="28"/>
        <v>649.99900000000002</v>
      </c>
      <c r="AC35" s="201">
        <f t="shared" si="28"/>
        <v>649.99900000000002</v>
      </c>
      <c r="AD35" s="201">
        <f t="shared" si="28"/>
        <v>649.99900000000002</v>
      </c>
      <c r="AE35" s="201">
        <f t="shared" si="28"/>
        <v>649.99900000000002</v>
      </c>
      <c r="AF35" s="201">
        <f t="shared" si="28"/>
        <v>649.99900000000002</v>
      </c>
      <c r="AG35" s="201">
        <f t="shared" si="28"/>
        <v>649.99900000000002</v>
      </c>
      <c r="AH35" s="201">
        <f t="shared" si="28"/>
        <v>669.49896999999999</v>
      </c>
      <c r="AI35" s="201">
        <f t="shared" si="28"/>
        <v>669.49896999999999</v>
      </c>
      <c r="AJ35" s="201">
        <f t="shared" si="28"/>
        <v>669.49896999999999</v>
      </c>
      <c r="AK35" s="201">
        <f t="shared" si="28"/>
        <v>669.49896999999999</v>
      </c>
      <c r="AL35" s="201">
        <f t="shared" si="28"/>
        <v>669.49896999999999</v>
      </c>
      <c r="AM35" s="201">
        <f t="shared" si="28"/>
        <v>669.49896999999999</v>
      </c>
      <c r="AN35" s="201">
        <f t="shared" si="28"/>
        <v>669.49896999999999</v>
      </c>
      <c r="AO35" s="201">
        <f t="shared" si="28"/>
        <v>669.49896999999999</v>
      </c>
      <c r="AP35" s="201">
        <f t="shared" si="28"/>
        <v>669.49896999999999</v>
      </c>
      <c r="AQ35" s="201">
        <f t="shared" si="28"/>
        <v>669.49896999999999</v>
      </c>
      <c r="AR35" s="201">
        <f t="shared" si="28"/>
        <v>669.49896999999999</v>
      </c>
      <c r="AS35" s="201">
        <f t="shared" si="28"/>
        <v>669.49896999999999</v>
      </c>
      <c r="AT35" s="201">
        <f t="shared" si="28"/>
        <v>689.58393909999995</v>
      </c>
      <c r="AU35" s="201">
        <f t="shared" si="28"/>
        <v>689.58393909999995</v>
      </c>
      <c r="AV35" s="201">
        <f t="shared" si="28"/>
        <v>689.58393909999995</v>
      </c>
      <c r="AW35" s="201">
        <f t="shared" si="28"/>
        <v>689.58393909999995</v>
      </c>
      <c r="AX35" s="201">
        <f t="shared" si="28"/>
        <v>689.58393909999995</v>
      </c>
      <c r="AY35" s="201">
        <f t="shared" si="28"/>
        <v>689.58393909999995</v>
      </c>
      <c r="AZ35" s="201">
        <f t="shared" si="28"/>
        <v>689.58393909999995</v>
      </c>
      <c r="BA35" s="201">
        <f t="shared" si="28"/>
        <v>689.58393909999995</v>
      </c>
      <c r="BB35" s="201">
        <f t="shared" si="28"/>
        <v>689.58393909999995</v>
      </c>
      <c r="BC35" s="201">
        <f t="shared" si="28"/>
        <v>689.58393909999995</v>
      </c>
      <c r="BD35" s="201">
        <f t="shared" si="28"/>
        <v>689.58393909999995</v>
      </c>
      <c r="BE35" s="201">
        <f t="shared" si="28"/>
        <v>689.58393909999995</v>
      </c>
      <c r="BF35" s="201">
        <f t="shared" si="28"/>
        <v>710.27145727300001</v>
      </c>
      <c r="BG35" s="201">
        <f t="shared" si="28"/>
        <v>710.27145727300001</v>
      </c>
      <c r="BH35" s="201">
        <f t="shared" si="28"/>
        <v>710.27145727300001</v>
      </c>
      <c r="BI35" s="201">
        <f t="shared" si="28"/>
        <v>710.27145727300001</v>
      </c>
      <c r="BJ35" s="201">
        <f t="shared" si="28"/>
        <v>710.27145727300001</v>
      </c>
      <c r="BK35" s="201">
        <f t="shared" si="28"/>
        <v>710.27145727300001</v>
      </c>
      <c r="BL35" s="201">
        <f t="shared" si="28"/>
        <v>710.27145727300001</v>
      </c>
      <c r="BM35" s="201">
        <f t="shared" si="28"/>
        <v>710.27145727300001</v>
      </c>
      <c r="BN35" s="201">
        <f t="shared" si="28"/>
        <v>710.27145727300001</v>
      </c>
      <c r="BO35" s="201">
        <f t="shared" si="28"/>
        <v>710.27145727300001</v>
      </c>
      <c r="BP35" s="201">
        <f t="shared" si="28"/>
        <v>710.27145727300001</v>
      </c>
      <c r="BQ35" s="201">
        <f t="shared" si="28"/>
        <v>710.27145727300001</v>
      </c>
      <c r="BR35" s="201">
        <f t="shared" si="28"/>
        <v>731.57960099118998</v>
      </c>
      <c r="BS35" s="201">
        <f t="shared" si="28"/>
        <v>731.57960099118998</v>
      </c>
      <c r="BT35" s="201">
        <f t="shared" si="28"/>
        <v>731.57960099118998</v>
      </c>
      <c r="BU35" s="201">
        <f t="shared" si="28"/>
        <v>731.57960099118998</v>
      </c>
      <c r="BV35" s="201">
        <f t="shared" si="28"/>
        <v>731.57960099118998</v>
      </c>
      <c r="BW35" s="201">
        <f t="shared" si="28"/>
        <v>731.57960099118998</v>
      </c>
      <c r="BX35" s="201">
        <f t="shared" si="28"/>
        <v>731.57960099118998</v>
      </c>
      <c r="BY35" s="201">
        <f t="shared" si="28"/>
        <v>731.57960099118998</v>
      </c>
      <c r="BZ35" s="201">
        <f t="shared" si="28"/>
        <v>731.57960099118998</v>
      </c>
      <c r="CA35" s="201">
        <f t="shared" si="28"/>
        <v>731.57960099118998</v>
      </c>
      <c r="CB35" s="201">
        <f t="shared" si="28"/>
        <v>731.57960099118998</v>
      </c>
      <c r="CC35" s="201">
        <f t="shared" si="28"/>
        <v>731.57960099118998</v>
      </c>
      <c r="CD35" s="201">
        <f t="shared" si="28"/>
        <v>753.52698902092561</v>
      </c>
      <c r="CE35" s="201">
        <f t="shared" si="28"/>
        <v>753.52698902092561</v>
      </c>
      <c r="CF35" s="201">
        <f t="shared" si="28"/>
        <v>753.52698902092561</v>
      </c>
      <c r="CG35" s="201">
        <f t="shared" si="28"/>
        <v>753.52698902092561</v>
      </c>
      <c r="CH35" s="201">
        <f t="shared" si="28"/>
        <v>753.52698902092561</v>
      </c>
      <c r="CI35" s="201">
        <f t="shared" si="27"/>
        <v>753.52698902092561</v>
      </c>
      <c r="CJ35" s="201">
        <f t="shared" si="27"/>
        <v>753.52698902092561</v>
      </c>
      <c r="CK35" s="201">
        <f t="shared" si="27"/>
        <v>753.52698902092561</v>
      </c>
      <c r="CL35" s="201">
        <f t="shared" si="27"/>
        <v>753.52698902092561</v>
      </c>
      <c r="CM35" s="201">
        <f t="shared" si="27"/>
        <v>753.52698902092561</v>
      </c>
      <c r="CN35" s="201">
        <f t="shared" si="27"/>
        <v>753.52698902092561</v>
      </c>
      <c r="CO35" s="201">
        <f t="shared" si="27"/>
        <v>753.52698902092561</v>
      </c>
      <c r="CP35" s="201">
        <f t="shared" si="27"/>
        <v>776.13279869155349</v>
      </c>
      <c r="CQ35" s="201">
        <f t="shared" si="27"/>
        <v>776.13279869155349</v>
      </c>
      <c r="CR35" s="201">
        <f t="shared" si="27"/>
        <v>776.13279869155349</v>
      </c>
      <c r="CS35" s="201">
        <f t="shared" si="27"/>
        <v>776.13279869155349</v>
      </c>
      <c r="CT35" s="201">
        <f t="shared" si="27"/>
        <v>776.13279869155349</v>
      </c>
      <c r="CU35" s="201">
        <f t="shared" si="27"/>
        <v>776.13279869155349</v>
      </c>
      <c r="CV35" s="201">
        <f t="shared" si="27"/>
        <v>776.13279869155349</v>
      </c>
      <c r="CW35" s="201">
        <f t="shared" si="27"/>
        <v>776.13279869155349</v>
      </c>
      <c r="CX35" s="201">
        <f t="shared" si="27"/>
        <v>776.13279869155349</v>
      </c>
      <c r="CY35" s="201">
        <f t="shared" si="27"/>
        <v>776.13279869155349</v>
      </c>
      <c r="CZ35" s="201">
        <f t="shared" si="27"/>
        <v>776.13279869155349</v>
      </c>
      <c r="DA35" s="201">
        <f t="shared" si="27"/>
        <v>776.13279869155349</v>
      </c>
      <c r="DB35" s="201">
        <f t="shared" si="27"/>
        <v>799.41678265230007</v>
      </c>
      <c r="DC35" s="201">
        <f t="shared" si="27"/>
        <v>799.41678265230007</v>
      </c>
      <c r="DD35" s="201">
        <f t="shared" si="27"/>
        <v>799.41678265230007</v>
      </c>
      <c r="DE35" s="201">
        <f t="shared" si="27"/>
        <v>799.41678265230007</v>
      </c>
      <c r="DF35" s="201">
        <f t="shared" si="27"/>
        <v>799.41678265230007</v>
      </c>
      <c r="DG35" s="201">
        <f t="shared" si="27"/>
        <v>799.41678265230007</v>
      </c>
      <c r="DH35" s="201">
        <f t="shared" si="27"/>
        <v>799.41678265230007</v>
      </c>
      <c r="DI35" s="201">
        <f t="shared" si="27"/>
        <v>799.41678265230007</v>
      </c>
      <c r="DJ35" s="201">
        <f t="shared" si="27"/>
        <v>799.41678265230007</v>
      </c>
      <c r="DK35" s="201">
        <f t="shared" si="27"/>
        <v>799.41678265230007</v>
      </c>
      <c r="DL35" s="201">
        <f t="shared" si="27"/>
        <v>799.41678265230007</v>
      </c>
      <c r="DM35" s="201">
        <f t="shared" si="27"/>
        <v>799.41678265230007</v>
      </c>
      <c r="DN35" s="201">
        <f t="shared" si="27"/>
        <v>823.39928613186896</v>
      </c>
      <c r="DO35" s="201">
        <f t="shared" si="27"/>
        <v>823.39928613186896</v>
      </c>
      <c r="DP35" s="201">
        <f t="shared" si="27"/>
        <v>823.39928613186896</v>
      </c>
      <c r="DQ35" s="201">
        <f t="shared" si="27"/>
        <v>823.39928613186896</v>
      </c>
      <c r="DR35" s="201">
        <f t="shared" si="27"/>
        <v>823.39928613186896</v>
      </c>
      <c r="DS35" s="201">
        <f t="shared" si="27"/>
        <v>823.39928613186896</v>
      </c>
      <c r="DT35" s="201">
        <f t="shared" si="27"/>
        <v>823.39928613186896</v>
      </c>
      <c r="DU35" s="201">
        <f t="shared" si="27"/>
        <v>823.39928613186896</v>
      </c>
      <c r="DV35" s="201">
        <f t="shared" si="27"/>
        <v>823.39928613186896</v>
      </c>
      <c r="DW35" s="201">
        <f t="shared" si="27"/>
        <v>823.39928613186896</v>
      </c>
      <c r="DX35" s="201">
        <f t="shared" si="27"/>
        <v>823.39928613186896</v>
      </c>
      <c r="DY35" s="201">
        <f t="shared" si="27"/>
        <v>823.39928613186896</v>
      </c>
      <c r="DZ35" s="201">
        <f t="shared" si="27"/>
        <v>848.1012647158251</v>
      </c>
      <c r="EA35" s="201">
        <f t="shared" si="27"/>
        <v>848.1012647158251</v>
      </c>
      <c r="EB35" s="201">
        <f t="shared" si="27"/>
        <v>848.1012647158251</v>
      </c>
      <c r="EC35" s="201">
        <f t="shared" si="27"/>
        <v>848.1012647158251</v>
      </c>
      <c r="ED35" s="201">
        <f t="shared" si="27"/>
        <v>848.1012647158251</v>
      </c>
      <c r="EE35" s="201">
        <f t="shared" si="27"/>
        <v>848.1012647158251</v>
      </c>
      <c r="EF35" s="201">
        <f t="shared" si="27"/>
        <v>848.1012647158251</v>
      </c>
      <c r="EG35" s="201">
        <f t="shared" si="27"/>
        <v>848.1012647158251</v>
      </c>
      <c r="EH35" s="201">
        <f t="shared" si="27"/>
        <v>848.1012647158251</v>
      </c>
      <c r="EI35" s="201">
        <f t="shared" si="27"/>
        <v>848.1012647158251</v>
      </c>
      <c r="EJ35" s="201">
        <f t="shared" si="27"/>
        <v>848.1012647158251</v>
      </c>
      <c r="EK35" s="201">
        <f t="shared" si="27"/>
        <v>848.1012647158251</v>
      </c>
    </row>
    <row r="36" spans="1:141" x14ac:dyDescent="0.2">
      <c r="A36" s="121">
        <f t="shared" si="20"/>
        <v>20</v>
      </c>
      <c r="B36" s="131" t="s">
        <v>176</v>
      </c>
      <c r="C36" s="179">
        <v>700</v>
      </c>
      <c r="D36" s="164">
        <v>1.1428</v>
      </c>
      <c r="V36" s="201">
        <f t="shared" si="16"/>
        <v>799.96</v>
      </c>
      <c r="W36" s="201">
        <f t="shared" si="28"/>
        <v>799.96</v>
      </c>
      <c r="X36" s="201">
        <f t="shared" si="28"/>
        <v>799.96</v>
      </c>
      <c r="Y36" s="201">
        <f t="shared" si="28"/>
        <v>799.96</v>
      </c>
      <c r="Z36" s="201">
        <f t="shared" si="28"/>
        <v>799.96</v>
      </c>
      <c r="AA36" s="201">
        <f t="shared" si="28"/>
        <v>799.96</v>
      </c>
      <c r="AB36" s="201">
        <f t="shared" si="28"/>
        <v>799.96</v>
      </c>
      <c r="AC36" s="201">
        <f t="shared" si="28"/>
        <v>799.96</v>
      </c>
      <c r="AD36" s="201">
        <f t="shared" si="28"/>
        <v>799.96</v>
      </c>
      <c r="AE36" s="201">
        <f t="shared" si="28"/>
        <v>799.96</v>
      </c>
      <c r="AF36" s="201">
        <f t="shared" si="28"/>
        <v>799.96</v>
      </c>
      <c r="AG36" s="201">
        <f t="shared" si="28"/>
        <v>799.96</v>
      </c>
      <c r="AH36" s="201">
        <f t="shared" si="28"/>
        <v>823.95880000000011</v>
      </c>
      <c r="AI36" s="201">
        <f t="shared" si="28"/>
        <v>823.95880000000011</v>
      </c>
      <c r="AJ36" s="201">
        <f t="shared" si="28"/>
        <v>823.95880000000011</v>
      </c>
      <c r="AK36" s="201">
        <f t="shared" si="28"/>
        <v>823.95880000000011</v>
      </c>
      <c r="AL36" s="201">
        <f t="shared" si="28"/>
        <v>823.95880000000011</v>
      </c>
      <c r="AM36" s="201">
        <f t="shared" si="28"/>
        <v>823.95880000000011</v>
      </c>
      <c r="AN36" s="201">
        <f t="shared" si="28"/>
        <v>823.95880000000011</v>
      </c>
      <c r="AO36" s="201">
        <f t="shared" si="28"/>
        <v>823.95880000000011</v>
      </c>
      <c r="AP36" s="201">
        <f t="shared" si="28"/>
        <v>823.95880000000011</v>
      </c>
      <c r="AQ36" s="201">
        <f t="shared" si="28"/>
        <v>823.95880000000011</v>
      </c>
      <c r="AR36" s="201">
        <f t="shared" si="28"/>
        <v>823.95880000000011</v>
      </c>
      <c r="AS36" s="201">
        <f t="shared" si="28"/>
        <v>823.95880000000011</v>
      </c>
      <c r="AT36" s="201">
        <f t="shared" si="28"/>
        <v>848.67756399999996</v>
      </c>
      <c r="AU36" s="201">
        <f t="shared" si="28"/>
        <v>848.67756399999996</v>
      </c>
      <c r="AV36" s="201">
        <f t="shared" si="28"/>
        <v>848.67756399999996</v>
      </c>
      <c r="AW36" s="201">
        <f t="shared" si="28"/>
        <v>848.67756399999996</v>
      </c>
      <c r="AX36" s="201">
        <f t="shared" si="28"/>
        <v>848.67756399999996</v>
      </c>
      <c r="AY36" s="201">
        <f t="shared" si="28"/>
        <v>848.67756399999996</v>
      </c>
      <c r="AZ36" s="201">
        <f t="shared" si="28"/>
        <v>848.67756399999996</v>
      </c>
      <c r="BA36" s="201">
        <f t="shared" si="28"/>
        <v>848.67756399999996</v>
      </c>
      <c r="BB36" s="201">
        <f t="shared" si="28"/>
        <v>848.67756399999996</v>
      </c>
      <c r="BC36" s="201">
        <f t="shared" si="28"/>
        <v>848.67756399999996</v>
      </c>
      <c r="BD36" s="201">
        <f t="shared" si="28"/>
        <v>848.67756399999996</v>
      </c>
      <c r="BE36" s="201">
        <f t="shared" si="28"/>
        <v>848.67756399999996</v>
      </c>
      <c r="BF36" s="201">
        <f t="shared" si="28"/>
        <v>874.13789092000002</v>
      </c>
      <c r="BG36" s="201">
        <f t="shared" si="28"/>
        <v>874.13789092000002</v>
      </c>
      <c r="BH36" s="201">
        <f t="shared" si="28"/>
        <v>874.13789092000002</v>
      </c>
      <c r="BI36" s="201">
        <f t="shared" si="28"/>
        <v>874.13789092000002</v>
      </c>
      <c r="BJ36" s="201">
        <f t="shared" si="28"/>
        <v>874.13789092000002</v>
      </c>
      <c r="BK36" s="201">
        <f t="shared" si="28"/>
        <v>874.13789092000002</v>
      </c>
      <c r="BL36" s="201">
        <f t="shared" si="28"/>
        <v>874.13789092000002</v>
      </c>
      <c r="BM36" s="201">
        <f t="shared" si="28"/>
        <v>874.13789092000002</v>
      </c>
      <c r="BN36" s="201">
        <f t="shared" si="28"/>
        <v>874.13789092000002</v>
      </c>
      <c r="BO36" s="201">
        <f t="shared" si="28"/>
        <v>874.13789092000002</v>
      </c>
      <c r="BP36" s="201">
        <f t="shared" si="28"/>
        <v>874.13789092000002</v>
      </c>
      <c r="BQ36" s="201">
        <f t="shared" si="28"/>
        <v>874.13789092000002</v>
      </c>
      <c r="BR36" s="201">
        <f t="shared" si="28"/>
        <v>900.36202764760003</v>
      </c>
      <c r="BS36" s="201">
        <f t="shared" si="28"/>
        <v>900.36202764760003</v>
      </c>
      <c r="BT36" s="201">
        <f t="shared" si="28"/>
        <v>900.36202764760003</v>
      </c>
      <c r="BU36" s="201">
        <f t="shared" si="28"/>
        <v>900.36202764760003</v>
      </c>
      <c r="BV36" s="201">
        <f t="shared" si="28"/>
        <v>900.36202764760003</v>
      </c>
      <c r="BW36" s="201">
        <f t="shared" si="28"/>
        <v>900.36202764760003</v>
      </c>
      <c r="BX36" s="201">
        <f t="shared" si="28"/>
        <v>900.36202764760003</v>
      </c>
      <c r="BY36" s="201">
        <f t="shared" si="28"/>
        <v>900.36202764760003</v>
      </c>
      <c r="BZ36" s="201">
        <f t="shared" si="28"/>
        <v>900.36202764760003</v>
      </c>
      <c r="CA36" s="201">
        <f t="shared" si="28"/>
        <v>900.36202764760003</v>
      </c>
      <c r="CB36" s="201">
        <f t="shared" si="28"/>
        <v>900.36202764760003</v>
      </c>
      <c r="CC36" s="201">
        <f t="shared" si="28"/>
        <v>900.36202764760003</v>
      </c>
      <c r="CD36" s="201">
        <f t="shared" si="28"/>
        <v>927.37288847702791</v>
      </c>
      <c r="CE36" s="201">
        <f t="shared" si="28"/>
        <v>927.37288847702791</v>
      </c>
      <c r="CF36" s="201">
        <f t="shared" si="28"/>
        <v>927.37288847702791</v>
      </c>
      <c r="CG36" s="201">
        <f t="shared" si="28"/>
        <v>927.37288847702791</v>
      </c>
      <c r="CH36" s="201">
        <f t="shared" si="28"/>
        <v>927.37288847702791</v>
      </c>
      <c r="CI36" s="201">
        <f t="shared" si="27"/>
        <v>927.37288847702791</v>
      </c>
      <c r="CJ36" s="201">
        <f t="shared" si="27"/>
        <v>927.37288847702791</v>
      </c>
      <c r="CK36" s="201">
        <f t="shared" si="27"/>
        <v>927.37288847702791</v>
      </c>
      <c r="CL36" s="201">
        <f t="shared" si="27"/>
        <v>927.37288847702791</v>
      </c>
      <c r="CM36" s="201">
        <f t="shared" si="27"/>
        <v>927.37288847702791</v>
      </c>
      <c r="CN36" s="201">
        <f t="shared" si="27"/>
        <v>927.37288847702791</v>
      </c>
      <c r="CO36" s="201">
        <f t="shared" si="27"/>
        <v>927.37288847702791</v>
      </c>
      <c r="CP36" s="201">
        <f t="shared" si="27"/>
        <v>955.19407513133876</v>
      </c>
      <c r="CQ36" s="201">
        <f t="shared" si="27"/>
        <v>955.19407513133876</v>
      </c>
      <c r="CR36" s="201">
        <f t="shared" si="27"/>
        <v>955.19407513133876</v>
      </c>
      <c r="CS36" s="201">
        <f t="shared" si="27"/>
        <v>955.19407513133876</v>
      </c>
      <c r="CT36" s="201">
        <f t="shared" si="27"/>
        <v>955.19407513133876</v>
      </c>
      <c r="CU36" s="201">
        <f t="shared" si="27"/>
        <v>955.19407513133876</v>
      </c>
      <c r="CV36" s="201">
        <f t="shared" si="27"/>
        <v>955.19407513133876</v>
      </c>
      <c r="CW36" s="201">
        <f t="shared" si="27"/>
        <v>955.19407513133876</v>
      </c>
      <c r="CX36" s="201">
        <f t="shared" si="27"/>
        <v>955.19407513133876</v>
      </c>
      <c r="CY36" s="201">
        <f t="shared" si="27"/>
        <v>955.19407513133876</v>
      </c>
      <c r="CZ36" s="201">
        <f t="shared" si="27"/>
        <v>955.19407513133876</v>
      </c>
      <c r="DA36" s="201">
        <f t="shared" si="27"/>
        <v>955.19407513133876</v>
      </c>
      <c r="DB36" s="201">
        <f t="shared" si="27"/>
        <v>983.84989738527906</v>
      </c>
      <c r="DC36" s="201">
        <f t="shared" si="27"/>
        <v>983.84989738527906</v>
      </c>
      <c r="DD36" s="201">
        <f t="shared" si="27"/>
        <v>983.84989738527906</v>
      </c>
      <c r="DE36" s="201">
        <f t="shared" si="27"/>
        <v>983.84989738527906</v>
      </c>
      <c r="DF36" s="201">
        <f t="shared" si="27"/>
        <v>983.84989738527906</v>
      </c>
      <c r="DG36" s="201">
        <f t="shared" si="27"/>
        <v>983.84989738527906</v>
      </c>
      <c r="DH36" s="201">
        <f t="shared" si="27"/>
        <v>983.84989738527906</v>
      </c>
      <c r="DI36" s="201">
        <f t="shared" si="27"/>
        <v>983.84989738527906</v>
      </c>
      <c r="DJ36" s="201">
        <f t="shared" si="27"/>
        <v>983.84989738527906</v>
      </c>
      <c r="DK36" s="201">
        <f t="shared" si="27"/>
        <v>983.84989738527906</v>
      </c>
      <c r="DL36" s="201">
        <f t="shared" si="27"/>
        <v>983.84989738527906</v>
      </c>
      <c r="DM36" s="201">
        <f t="shared" si="27"/>
        <v>983.84989738527906</v>
      </c>
      <c r="DN36" s="201">
        <f t="shared" si="27"/>
        <v>1013.3653943068373</v>
      </c>
      <c r="DO36" s="201">
        <f t="shared" si="27"/>
        <v>1013.3653943068373</v>
      </c>
      <c r="DP36" s="201">
        <f t="shared" si="27"/>
        <v>1013.3653943068373</v>
      </c>
      <c r="DQ36" s="201">
        <f t="shared" si="27"/>
        <v>1013.3653943068373</v>
      </c>
      <c r="DR36" s="201">
        <f t="shared" si="27"/>
        <v>1013.3653943068373</v>
      </c>
      <c r="DS36" s="201">
        <f t="shared" si="27"/>
        <v>1013.3653943068373</v>
      </c>
      <c r="DT36" s="201">
        <f t="shared" si="27"/>
        <v>1013.3653943068373</v>
      </c>
      <c r="DU36" s="201">
        <f t="shared" si="27"/>
        <v>1013.3653943068373</v>
      </c>
      <c r="DV36" s="201">
        <f t="shared" si="27"/>
        <v>1013.3653943068373</v>
      </c>
      <c r="DW36" s="201">
        <f t="shared" si="27"/>
        <v>1013.3653943068373</v>
      </c>
      <c r="DX36" s="201">
        <f t="shared" si="27"/>
        <v>1013.3653943068373</v>
      </c>
      <c r="DY36" s="201">
        <f t="shared" si="27"/>
        <v>1013.3653943068373</v>
      </c>
      <c r="DZ36" s="201">
        <f t="shared" si="27"/>
        <v>1043.7663561360425</v>
      </c>
      <c r="EA36" s="201">
        <f t="shared" si="27"/>
        <v>1043.7663561360425</v>
      </c>
      <c r="EB36" s="201">
        <f t="shared" si="27"/>
        <v>1043.7663561360425</v>
      </c>
      <c r="EC36" s="201">
        <f t="shared" si="27"/>
        <v>1043.7663561360425</v>
      </c>
      <c r="ED36" s="201">
        <f t="shared" si="27"/>
        <v>1043.7663561360425</v>
      </c>
      <c r="EE36" s="201">
        <f t="shared" si="27"/>
        <v>1043.7663561360425</v>
      </c>
      <c r="EF36" s="201">
        <f t="shared" si="27"/>
        <v>1043.7663561360425</v>
      </c>
      <c r="EG36" s="201">
        <f t="shared" si="27"/>
        <v>1043.7663561360425</v>
      </c>
      <c r="EH36" s="201">
        <f t="shared" si="27"/>
        <v>1043.7663561360425</v>
      </c>
      <c r="EI36" s="201">
        <f t="shared" si="27"/>
        <v>1043.7663561360425</v>
      </c>
      <c r="EJ36" s="201">
        <f t="shared" si="27"/>
        <v>1043.7663561360425</v>
      </c>
      <c r="EK36" s="201">
        <f t="shared" si="27"/>
        <v>1043.7663561360425</v>
      </c>
    </row>
    <row r="37" spans="1:141" x14ac:dyDescent="0.2">
      <c r="A37" s="121">
        <f t="shared" si="20"/>
        <v>21</v>
      </c>
      <c r="B37" s="131" t="s">
        <v>176</v>
      </c>
      <c r="C37" s="179">
        <v>700</v>
      </c>
      <c r="D37" s="164">
        <v>1</v>
      </c>
      <c r="V37" s="201">
        <f t="shared" si="16"/>
        <v>700</v>
      </c>
      <c r="W37" s="201">
        <f t="shared" si="28"/>
        <v>700</v>
      </c>
      <c r="X37" s="201">
        <f t="shared" si="28"/>
        <v>700</v>
      </c>
      <c r="Y37" s="201">
        <f t="shared" si="28"/>
        <v>700</v>
      </c>
      <c r="Z37" s="201">
        <f t="shared" si="28"/>
        <v>700</v>
      </c>
      <c r="AA37" s="201">
        <f t="shared" si="28"/>
        <v>700</v>
      </c>
      <c r="AB37" s="201">
        <f t="shared" si="28"/>
        <v>700</v>
      </c>
      <c r="AC37" s="201">
        <f t="shared" si="28"/>
        <v>700</v>
      </c>
      <c r="AD37" s="201">
        <f t="shared" si="28"/>
        <v>700</v>
      </c>
      <c r="AE37" s="201">
        <f t="shared" si="28"/>
        <v>700</v>
      </c>
      <c r="AF37" s="201">
        <f t="shared" si="28"/>
        <v>700</v>
      </c>
      <c r="AG37" s="201">
        <f t="shared" si="28"/>
        <v>700</v>
      </c>
      <c r="AH37" s="201">
        <f t="shared" si="28"/>
        <v>721</v>
      </c>
      <c r="AI37" s="201">
        <f t="shared" si="28"/>
        <v>721</v>
      </c>
      <c r="AJ37" s="201">
        <f t="shared" si="28"/>
        <v>721</v>
      </c>
      <c r="AK37" s="201">
        <f t="shared" si="28"/>
        <v>721</v>
      </c>
      <c r="AL37" s="201">
        <f t="shared" si="28"/>
        <v>721</v>
      </c>
      <c r="AM37" s="201">
        <f t="shared" si="28"/>
        <v>721</v>
      </c>
      <c r="AN37" s="201">
        <f t="shared" si="28"/>
        <v>721</v>
      </c>
      <c r="AO37" s="201">
        <f t="shared" si="28"/>
        <v>721</v>
      </c>
      <c r="AP37" s="201">
        <f t="shared" si="28"/>
        <v>721</v>
      </c>
      <c r="AQ37" s="201">
        <f t="shared" si="28"/>
        <v>721</v>
      </c>
      <c r="AR37" s="201">
        <f t="shared" si="28"/>
        <v>721</v>
      </c>
      <c r="AS37" s="201">
        <f t="shared" si="28"/>
        <v>721</v>
      </c>
      <c r="AT37" s="201">
        <f t="shared" si="28"/>
        <v>742.63</v>
      </c>
      <c r="AU37" s="201">
        <f t="shared" si="28"/>
        <v>742.63</v>
      </c>
      <c r="AV37" s="201">
        <f t="shared" si="28"/>
        <v>742.63</v>
      </c>
      <c r="AW37" s="201">
        <f t="shared" si="28"/>
        <v>742.63</v>
      </c>
      <c r="AX37" s="201">
        <f t="shared" si="28"/>
        <v>742.63</v>
      </c>
      <c r="AY37" s="201">
        <f t="shared" si="28"/>
        <v>742.63</v>
      </c>
      <c r="AZ37" s="201">
        <f t="shared" si="28"/>
        <v>742.63</v>
      </c>
      <c r="BA37" s="201">
        <f t="shared" si="28"/>
        <v>742.63</v>
      </c>
      <c r="BB37" s="201">
        <f t="shared" si="28"/>
        <v>742.63</v>
      </c>
      <c r="BC37" s="201">
        <f t="shared" si="28"/>
        <v>742.63</v>
      </c>
      <c r="BD37" s="201">
        <f t="shared" si="28"/>
        <v>742.63</v>
      </c>
      <c r="BE37" s="201">
        <f t="shared" si="28"/>
        <v>742.63</v>
      </c>
      <c r="BF37" s="201">
        <f t="shared" si="28"/>
        <v>764.90890000000002</v>
      </c>
      <c r="BG37" s="201">
        <f t="shared" si="28"/>
        <v>764.90890000000002</v>
      </c>
      <c r="BH37" s="201">
        <f t="shared" si="28"/>
        <v>764.90890000000002</v>
      </c>
      <c r="BI37" s="201">
        <f t="shared" si="28"/>
        <v>764.90890000000002</v>
      </c>
      <c r="BJ37" s="201">
        <f t="shared" si="28"/>
        <v>764.90890000000002</v>
      </c>
      <c r="BK37" s="201">
        <f t="shared" si="28"/>
        <v>764.90890000000002</v>
      </c>
      <c r="BL37" s="201">
        <f t="shared" si="28"/>
        <v>764.90890000000002</v>
      </c>
      <c r="BM37" s="201">
        <f t="shared" si="28"/>
        <v>764.90890000000002</v>
      </c>
      <c r="BN37" s="201">
        <f t="shared" si="28"/>
        <v>764.90890000000002</v>
      </c>
      <c r="BO37" s="201">
        <f t="shared" si="28"/>
        <v>764.90890000000002</v>
      </c>
      <c r="BP37" s="201">
        <f t="shared" si="28"/>
        <v>764.90890000000002</v>
      </c>
      <c r="BQ37" s="201">
        <f t="shared" si="28"/>
        <v>764.90890000000002</v>
      </c>
      <c r="BR37" s="201">
        <f t="shared" si="28"/>
        <v>787.85616699999991</v>
      </c>
      <c r="BS37" s="201">
        <f t="shared" si="28"/>
        <v>787.85616699999991</v>
      </c>
      <c r="BT37" s="201">
        <f t="shared" si="28"/>
        <v>787.85616699999991</v>
      </c>
      <c r="BU37" s="201">
        <f t="shared" si="28"/>
        <v>787.85616699999991</v>
      </c>
      <c r="BV37" s="201">
        <f t="shared" si="28"/>
        <v>787.85616699999991</v>
      </c>
      <c r="BW37" s="201">
        <f t="shared" si="28"/>
        <v>787.85616699999991</v>
      </c>
      <c r="BX37" s="201">
        <f t="shared" si="28"/>
        <v>787.85616699999991</v>
      </c>
      <c r="BY37" s="201">
        <f t="shared" si="28"/>
        <v>787.85616699999991</v>
      </c>
      <c r="BZ37" s="201">
        <f t="shared" si="28"/>
        <v>787.85616699999991</v>
      </c>
      <c r="CA37" s="201">
        <f t="shared" si="28"/>
        <v>787.85616699999991</v>
      </c>
      <c r="CB37" s="201">
        <f t="shared" si="28"/>
        <v>787.85616699999991</v>
      </c>
      <c r="CC37" s="201">
        <f t="shared" si="28"/>
        <v>787.85616699999991</v>
      </c>
      <c r="CD37" s="201">
        <f t="shared" si="28"/>
        <v>811.49185200999989</v>
      </c>
      <c r="CE37" s="201">
        <f t="shared" si="28"/>
        <v>811.49185200999989</v>
      </c>
      <c r="CF37" s="201">
        <f t="shared" si="28"/>
        <v>811.49185200999989</v>
      </c>
      <c r="CG37" s="201">
        <f t="shared" si="28"/>
        <v>811.49185200999989</v>
      </c>
      <c r="CH37" s="201">
        <f t="shared" ref="CH37:EK41" si="29">($C37*$D37)*(1+Rental_Increase)^(CH$3-1)</f>
        <v>811.49185200999989</v>
      </c>
      <c r="CI37" s="201">
        <f t="shared" si="29"/>
        <v>811.49185200999989</v>
      </c>
      <c r="CJ37" s="201">
        <f t="shared" si="29"/>
        <v>811.49185200999989</v>
      </c>
      <c r="CK37" s="201">
        <f t="shared" si="29"/>
        <v>811.49185200999989</v>
      </c>
      <c r="CL37" s="201">
        <f t="shared" si="29"/>
        <v>811.49185200999989</v>
      </c>
      <c r="CM37" s="201">
        <f t="shared" si="29"/>
        <v>811.49185200999989</v>
      </c>
      <c r="CN37" s="201">
        <f t="shared" si="29"/>
        <v>811.49185200999989</v>
      </c>
      <c r="CO37" s="201">
        <f t="shared" si="29"/>
        <v>811.49185200999989</v>
      </c>
      <c r="CP37" s="201">
        <f t="shared" si="29"/>
        <v>835.83660757029998</v>
      </c>
      <c r="CQ37" s="201">
        <f t="shared" si="29"/>
        <v>835.83660757029998</v>
      </c>
      <c r="CR37" s="201">
        <f t="shared" si="29"/>
        <v>835.83660757029998</v>
      </c>
      <c r="CS37" s="201">
        <f t="shared" si="29"/>
        <v>835.83660757029998</v>
      </c>
      <c r="CT37" s="201">
        <f t="shared" si="29"/>
        <v>835.83660757029998</v>
      </c>
      <c r="CU37" s="201">
        <f t="shared" si="29"/>
        <v>835.83660757029998</v>
      </c>
      <c r="CV37" s="201">
        <f t="shared" si="29"/>
        <v>835.83660757029998</v>
      </c>
      <c r="CW37" s="201">
        <f t="shared" si="29"/>
        <v>835.83660757029998</v>
      </c>
      <c r="CX37" s="201">
        <f t="shared" si="29"/>
        <v>835.83660757029998</v>
      </c>
      <c r="CY37" s="201">
        <f t="shared" si="29"/>
        <v>835.83660757029998</v>
      </c>
      <c r="CZ37" s="201">
        <f t="shared" si="29"/>
        <v>835.83660757029998</v>
      </c>
      <c r="DA37" s="201">
        <f t="shared" si="29"/>
        <v>835.83660757029998</v>
      </c>
      <c r="DB37" s="201">
        <f t="shared" si="29"/>
        <v>860.91170579740901</v>
      </c>
      <c r="DC37" s="201">
        <f t="shared" si="29"/>
        <v>860.91170579740901</v>
      </c>
      <c r="DD37" s="201">
        <f t="shared" si="29"/>
        <v>860.91170579740901</v>
      </c>
      <c r="DE37" s="201">
        <f t="shared" si="29"/>
        <v>860.91170579740901</v>
      </c>
      <c r="DF37" s="201">
        <f t="shared" si="29"/>
        <v>860.91170579740901</v>
      </c>
      <c r="DG37" s="201">
        <f t="shared" si="29"/>
        <v>860.91170579740901</v>
      </c>
      <c r="DH37" s="201">
        <f t="shared" si="29"/>
        <v>860.91170579740901</v>
      </c>
      <c r="DI37" s="201">
        <f t="shared" si="29"/>
        <v>860.91170579740901</v>
      </c>
      <c r="DJ37" s="201">
        <f t="shared" si="29"/>
        <v>860.91170579740901</v>
      </c>
      <c r="DK37" s="201">
        <f t="shared" si="29"/>
        <v>860.91170579740901</v>
      </c>
      <c r="DL37" s="201">
        <f t="shared" si="29"/>
        <v>860.91170579740901</v>
      </c>
      <c r="DM37" s="201">
        <f t="shared" si="29"/>
        <v>860.91170579740901</v>
      </c>
      <c r="DN37" s="201">
        <f t="shared" si="29"/>
        <v>886.73905697133114</v>
      </c>
      <c r="DO37" s="201">
        <f t="shared" si="29"/>
        <v>886.73905697133114</v>
      </c>
      <c r="DP37" s="201">
        <f t="shared" si="29"/>
        <v>886.73905697133114</v>
      </c>
      <c r="DQ37" s="201">
        <f t="shared" si="29"/>
        <v>886.73905697133114</v>
      </c>
      <c r="DR37" s="201">
        <f t="shared" si="29"/>
        <v>886.73905697133114</v>
      </c>
      <c r="DS37" s="201">
        <f t="shared" si="29"/>
        <v>886.73905697133114</v>
      </c>
      <c r="DT37" s="201">
        <f t="shared" si="29"/>
        <v>886.73905697133114</v>
      </c>
      <c r="DU37" s="201">
        <f t="shared" si="29"/>
        <v>886.73905697133114</v>
      </c>
      <c r="DV37" s="201">
        <f t="shared" si="29"/>
        <v>886.73905697133114</v>
      </c>
      <c r="DW37" s="201">
        <f t="shared" si="29"/>
        <v>886.73905697133114</v>
      </c>
      <c r="DX37" s="201">
        <f t="shared" si="29"/>
        <v>886.73905697133114</v>
      </c>
      <c r="DY37" s="201">
        <f t="shared" si="29"/>
        <v>886.73905697133114</v>
      </c>
      <c r="DZ37" s="201">
        <f t="shared" si="29"/>
        <v>913.34122868047109</v>
      </c>
      <c r="EA37" s="201">
        <f t="shared" si="29"/>
        <v>913.34122868047109</v>
      </c>
      <c r="EB37" s="201">
        <f t="shared" si="29"/>
        <v>913.34122868047109</v>
      </c>
      <c r="EC37" s="201">
        <f t="shared" si="29"/>
        <v>913.34122868047109</v>
      </c>
      <c r="ED37" s="201">
        <f t="shared" si="29"/>
        <v>913.34122868047109</v>
      </c>
      <c r="EE37" s="201">
        <f t="shared" si="29"/>
        <v>913.34122868047109</v>
      </c>
      <c r="EF37" s="201">
        <f t="shared" si="29"/>
        <v>913.34122868047109</v>
      </c>
      <c r="EG37" s="201">
        <f t="shared" si="29"/>
        <v>913.34122868047109</v>
      </c>
      <c r="EH37" s="201">
        <f t="shared" si="29"/>
        <v>913.34122868047109</v>
      </c>
      <c r="EI37" s="201">
        <f t="shared" si="29"/>
        <v>913.34122868047109</v>
      </c>
      <c r="EJ37" s="201">
        <f t="shared" si="29"/>
        <v>913.34122868047109</v>
      </c>
      <c r="EK37" s="201">
        <f t="shared" si="29"/>
        <v>913.34122868047109</v>
      </c>
    </row>
    <row r="38" spans="1:141" x14ac:dyDescent="0.2">
      <c r="A38" s="121">
        <f t="shared" si="20"/>
        <v>22</v>
      </c>
      <c r="B38" s="131" t="s">
        <v>176</v>
      </c>
      <c r="C38" s="179">
        <v>700</v>
      </c>
      <c r="D38" s="164">
        <v>1</v>
      </c>
      <c r="V38" s="201">
        <f t="shared" si="16"/>
        <v>700</v>
      </c>
      <c r="W38" s="201">
        <f t="shared" ref="W38:CH41" si="30">($C38*$D38)*(1+Rental_Increase)^(W$3-1)</f>
        <v>700</v>
      </c>
      <c r="X38" s="201">
        <f t="shared" si="30"/>
        <v>700</v>
      </c>
      <c r="Y38" s="201">
        <f t="shared" si="30"/>
        <v>700</v>
      </c>
      <c r="Z38" s="201">
        <f t="shared" si="30"/>
        <v>700</v>
      </c>
      <c r="AA38" s="201">
        <f t="shared" si="30"/>
        <v>700</v>
      </c>
      <c r="AB38" s="201">
        <f t="shared" si="30"/>
        <v>700</v>
      </c>
      <c r="AC38" s="201">
        <f t="shared" si="30"/>
        <v>700</v>
      </c>
      <c r="AD38" s="201">
        <f t="shared" si="30"/>
        <v>700</v>
      </c>
      <c r="AE38" s="201">
        <f t="shared" si="30"/>
        <v>700</v>
      </c>
      <c r="AF38" s="201">
        <f t="shared" si="30"/>
        <v>700</v>
      </c>
      <c r="AG38" s="201">
        <f t="shared" si="30"/>
        <v>700</v>
      </c>
      <c r="AH38" s="201">
        <f t="shared" si="30"/>
        <v>721</v>
      </c>
      <c r="AI38" s="201">
        <f t="shared" si="30"/>
        <v>721</v>
      </c>
      <c r="AJ38" s="201">
        <f t="shared" si="30"/>
        <v>721</v>
      </c>
      <c r="AK38" s="201">
        <f t="shared" si="30"/>
        <v>721</v>
      </c>
      <c r="AL38" s="201">
        <f t="shared" si="30"/>
        <v>721</v>
      </c>
      <c r="AM38" s="201">
        <f t="shared" si="30"/>
        <v>721</v>
      </c>
      <c r="AN38" s="201">
        <f t="shared" si="30"/>
        <v>721</v>
      </c>
      <c r="AO38" s="201">
        <f t="shared" si="30"/>
        <v>721</v>
      </c>
      <c r="AP38" s="201">
        <f t="shared" si="30"/>
        <v>721</v>
      </c>
      <c r="AQ38" s="201">
        <f t="shared" si="30"/>
        <v>721</v>
      </c>
      <c r="AR38" s="201">
        <f t="shared" si="30"/>
        <v>721</v>
      </c>
      <c r="AS38" s="201">
        <f t="shared" si="30"/>
        <v>721</v>
      </c>
      <c r="AT38" s="201">
        <f t="shared" si="30"/>
        <v>742.63</v>
      </c>
      <c r="AU38" s="201">
        <f t="shared" si="30"/>
        <v>742.63</v>
      </c>
      <c r="AV38" s="201">
        <f t="shared" si="30"/>
        <v>742.63</v>
      </c>
      <c r="AW38" s="201">
        <f t="shared" si="30"/>
        <v>742.63</v>
      </c>
      <c r="AX38" s="201">
        <f t="shared" si="30"/>
        <v>742.63</v>
      </c>
      <c r="AY38" s="201">
        <f t="shared" si="30"/>
        <v>742.63</v>
      </c>
      <c r="AZ38" s="201">
        <f t="shared" si="30"/>
        <v>742.63</v>
      </c>
      <c r="BA38" s="201">
        <f t="shared" si="30"/>
        <v>742.63</v>
      </c>
      <c r="BB38" s="201">
        <f t="shared" si="30"/>
        <v>742.63</v>
      </c>
      <c r="BC38" s="201">
        <f t="shared" si="30"/>
        <v>742.63</v>
      </c>
      <c r="BD38" s="201">
        <f t="shared" si="30"/>
        <v>742.63</v>
      </c>
      <c r="BE38" s="201">
        <f t="shared" si="30"/>
        <v>742.63</v>
      </c>
      <c r="BF38" s="201">
        <f t="shared" si="30"/>
        <v>764.90890000000002</v>
      </c>
      <c r="BG38" s="201">
        <f t="shared" si="30"/>
        <v>764.90890000000002</v>
      </c>
      <c r="BH38" s="201">
        <f t="shared" si="30"/>
        <v>764.90890000000002</v>
      </c>
      <c r="BI38" s="201">
        <f t="shared" si="30"/>
        <v>764.90890000000002</v>
      </c>
      <c r="BJ38" s="201">
        <f t="shared" si="30"/>
        <v>764.90890000000002</v>
      </c>
      <c r="BK38" s="201">
        <f t="shared" si="30"/>
        <v>764.90890000000002</v>
      </c>
      <c r="BL38" s="201">
        <f t="shared" si="30"/>
        <v>764.90890000000002</v>
      </c>
      <c r="BM38" s="201">
        <f t="shared" si="30"/>
        <v>764.90890000000002</v>
      </c>
      <c r="BN38" s="201">
        <f t="shared" si="30"/>
        <v>764.90890000000002</v>
      </c>
      <c r="BO38" s="201">
        <f t="shared" si="30"/>
        <v>764.90890000000002</v>
      </c>
      <c r="BP38" s="201">
        <f t="shared" si="30"/>
        <v>764.90890000000002</v>
      </c>
      <c r="BQ38" s="201">
        <f t="shared" si="30"/>
        <v>764.90890000000002</v>
      </c>
      <c r="BR38" s="201">
        <f t="shared" si="30"/>
        <v>787.85616699999991</v>
      </c>
      <c r="BS38" s="201">
        <f t="shared" si="30"/>
        <v>787.85616699999991</v>
      </c>
      <c r="BT38" s="201">
        <f t="shared" si="30"/>
        <v>787.85616699999991</v>
      </c>
      <c r="BU38" s="201">
        <f t="shared" si="30"/>
        <v>787.85616699999991</v>
      </c>
      <c r="BV38" s="201">
        <f t="shared" si="30"/>
        <v>787.85616699999991</v>
      </c>
      <c r="BW38" s="201">
        <f t="shared" si="30"/>
        <v>787.85616699999991</v>
      </c>
      <c r="BX38" s="201">
        <f t="shared" si="30"/>
        <v>787.85616699999991</v>
      </c>
      <c r="BY38" s="201">
        <f t="shared" si="30"/>
        <v>787.85616699999991</v>
      </c>
      <c r="BZ38" s="201">
        <f t="shared" si="30"/>
        <v>787.85616699999991</v>
      </c>
      <c r="CA38" s="201">
        <f t="shared" si="30"/>
        <v>787.85616699999991</v>
      </c>
      <c r="CB38" s="201">
        <f t="shared" si="30"/>
        <v>787.85616699999991</v>
      </c>
      <c r="CC38" s="201">
        <f t="shared" si="30"/>
        <v>787.85616699999991</v>
      </c>
      <c r="CD38" s="201">
        <f t="shared" si="30"/>
        <v>811.49185200999989</v>
      </c>
      <c r="CE38" s="201">
        <f t="shared" si="30"/>
        <v>811.49185200999989</v>
      </c>
      <c r="CF38" s="201">
        <f t="shared" si="30"/>
        <v>811.49185200999989</v>
      </c>
      <c r="CG38" s="201">
        <f t="shared" si="30"/>
        <v>811.49185200999989</v>
      </c>
      <c r="CH38" s="201">
        <f t="shared" si="30"/>
        <v>811.49185200999989</v>
      </c>
      <c r="CI38" s="201">
        <f t="shared" si="29"/>
        <v>811.49185200999989</v>
      </c>
      <c r="CJ38" s="201">
        <f t="shared" si="29"/>
        <v>811.49185200999989</v>
      </c>
      <c r="CK38" s="201">
        <f t="shared" si="29"/>
        <v>811.49185200999989</v>
      </c>
      <c r="CL38" s="201">
        <f t="shared" si="29"/>
        <v>811.49185200999989</v>
      </c>
      <c r="CM38" s="201">
        <f t="shared" si="29"/>
        <v>811.49185200999989</v>
      </c>
      <c r="CN38" s="201">
        <f t="shared" si="29"/>
        <v>811.49185200999989</v>
      </c>
      <c r="CO38" s="201">
        <f t="shared" si="29"/>
        <v>811.49185200999989</v>
      </c>
      <c r="CP38" s="201">
        <f t="shared" si="29"/>
        <v>835.83660757029998</v>
      </c>
      <c r="CQ38" s="201">
        <f t="shared" si="29"/>
        <v>835.83660757029998</v>
      </c>
      <c r="CR38" s="201">
        <f t="shared" si="29"/>
        <v>835.83660757029998</v>
      </c>
      <c r="CS38" s="201">
        <f t="shared" si="29"/>
        <v>835.83660757029998</v>
      </c>
      <c r="CT38" s="201">
        <f t="shared" si="29"/>
        <v>835.83660757029998</v>
      </c>
      <c r="CU38" s="201">
        <f t="shared" si="29"/>
        <v>835.83660757029998</v>
      </c>
      <c r="CV38" s="201">
        <f t="shared" si="29"/>
        <v>835.83660757029998</v>
      </c>
      <c r="CW38" s="201">
        <f t="shared" si="29"/>
        <v>835.83660757029998</v>
      </c>
      <c r="CX38" s="201">
        <f t="shared" si="29"/>
        <v>835.83660757029998</v>
      </c>
      <c r="CY38" s="201">
        <f t="shared" si="29"/>
        <v>835.83660757029998</v>
      </c>
      <c r="CZ38" s="201">
        <f t="shared" si="29"/>
        <v>835.83660757029998</v>
      </c>
      <c r="DA38" s="201">
        <f t="shared" si="29"/>
        <v>835.83660757029998</v>
      </c>
      <c r="DB38" s="201">
        <f t="shared" si="29"/>
        <v>860.91170579740901</v>
      </c>
      <c r="DC38" s="201">
        <f t="shared" si="29"/>
        <v>860.91170579740901</v>
      </c>
      <c r="DD38" s="201">
        <f t="shared" si="29"/>
        <v>860.91170579740901</v>
      </c>
      <c r="DE38" s="201">
        <f t="shared" si="29"/>
        <v>860.91170579740901</v>
      </c>
      <c r="DF38" s="201">
        <f t="shared" si="29"/>
        <v>860.91170579740901</v>
      </c>
      <c r="DG38" s="201">
        <f t="shared" si="29"/>
        <v>860.91170579740901</v>
      </c>
      <c r="DH38" s="201">
        <f t="shared" si="29"/>
        <v>860.91170579740901</v>
      </c>
      <c r="DI38" s="201">
        <f t="shared" si="29"/>
        <v>860.91170579740901</v>
      </c>
      <c r="DJ38" s="201">
        <f t="shared" si="29"/>
        <v>860.91170579740901</v>
      </c>
      <c r="DK38" s="201">
        <f t="shared" si="29"/>
        <v>860.91170579740901</v>
      </c>
      <c r="DL38" s="201">
        <f t="shared" si="29"/>
        <v>860.91170579740901</v>
      </c>
      <c r="DM38" s="201">
        <f t="shared" si="29"/>
        <v>860.91170579740901</v>
      </c>
      <c r="DN38" s="201">
        <f t="shared" si="29"/>
        <v>886.73905697133114</v>
      </c>
      <c r="DO38" s="201">
        <f t="shared" si="29"/>
        <v>886.73905697133114</v>
      </c>
      <c r="DP38" s="201">
        <f t="shared" si="29"/>
        <v>886.73905697133114</v>
      </c>
      <c r="DQ38" s="201">
        <f t="shared" si="29"/>
        <v>886.73905697133114</v>
      </c>
      <c r="DR38" s="201">
        <f t="shared" si="29"/>
        <v>886.73905697133114</v>
      </c>
      <c r="DS38" s="201">
        <f t="shared" si="29"/>
        <v>886.73905697133114</v>
      </c>
      <c r="DT38" s="201">
        <f t="shared" si="29"/>
        <v>886.73905697133114</v>
      </c>
      <c r="DU38" s="201">
        <f t="shared" si="29"/>
        <v>886.73905697133114</v>
      </c>
      <c r="DV38" s="201">
        <f t="shared" si="29"/>
        <v>886.73905697133114</v>
      </c>
      <c r="DW38" s="201">
        <f t="shared" si="29"/>
        <v>886.73905697133114</v>
      </c>
      <c r="DX38" s="201">
        <f t="shared" si="29"/>
        <v>886.73905697133114</v>
      </c>
      <c r="DY38" s="201">
        <f t="shared" si="29"/>
        <v>886.73905697133114</v>
      </c>
      <c r="DZ38" s="201">
        <f t="shared" si="29"/>
        <v>913.34122868047109</v>
      </c>
      <c r="EA38" s="201">
        <f t="shared" si="29"/>
        <v>913.34122868047109</v>
      </c>
      <c r="EB38" s="201">
        <f t="shared" si="29"/>
        <v>913.34122868047109</v>
      </c>
      <c r="EC38" s="201">
        <f t="shared" si="29"/>
        <v>913.34122868047109</v>
      </c>
      <c r="ED38" s="201">
        <f t="shared" si="29"/>
        <v>913.34122868047109</v>
      </c>
      <c r="EE38" s="201">
        <f t="shared" si="29"/>
        <v>913.34122868047109</v>
      </c>
      <c r="EF38" s="201">
        <f t="shared" si="29"/>
        <v>913.34122868047109</v>
      </c>
      <c r="EG38" s="201">
        <f t="shared" si="29"/>
        <v>913.34122868047109</v>
      </c>
      <c r="EH38" s="201">
        <f t="shared" si="29"/>
        <v>913.34122868047109</v>
      </c>
      <c r="EI38" s="201">
        <f t="shared" si="29"/>
        <v>913.34122868047109</v>
      </c>
      <c r="EJ38" s="201">
        <f t="shared" si="29"/>
        <v>913.34122868047109</v>
      </c>
      <c r="EK38" s="201">
        <f t="shared" si="29"/>
        <v>913.34122868047109</v>
      </c>
    </row>
    <row r="39" spans="1:141" x14ac:dyDescent="0.2">
      <c r="A39" s="121">
        <f t="shared" si="20"/>
        <v>23</v>
      </c>
      <c r="B39" s="131" t="s">
        <v>176</v>
      </c>
      <c r="C39" s="179">
        <v>700</v>
      </c>
      <c r="D39" s="164">
        <v>0.92857000000000001</v>
      </c>
      <c r="V39" s="201">
        <f t="shared" si="16"/>
        <v>649.99900000000002</v>
      </c>
      <c r="W39" s="201">
        <f t="shared" si="30"/>
        <v>649.99900000000002</v>
      </c>
      <c r="X39" s="201">
        <f t="shared" si="30"/>
        <v>649.99900000000002</v>
      </c>
      <c r="Y39" s="201">
        <f t="shared" si="30"/>
        <v>649.99900000000002</v>
      </c>
      <c r="Z39" s="201">
        <f t="shared" si="30"/>
        <v>649.99900000000002</v>
      </c>
      <c r="AA39" s="201">
        <f t="shared" si="30"/>
        <v>649.99900000000002</v>
      </c>
      <c r="AB39" s="201">
        <f t="shared" si="30"/>
        <v>649.99900000000002</v>
      </c>
      <c r="AC39" s="201">
        <f t="shared" si="30"/>
        <v>649.99900000000002</v>
      </c>
      <c r="AD39" s="201">
        <f t="shared" si="30"/>
        <v>649.99900000000002</v>
      </c>
      <c r="AE39" s="201">
        <f t="shared" si="30"/>
        <v>649.99900000000002</v>
      </c>
      <c r="AF39" s="201">
        <f t="shared" si="30"/>
        <v>649.99900000000002</v>
      </c>
      <c r="AG39" s="201">
        <f t="shared" si="30"/>
        <v>649.99900000000002</v>
      </c>
      <c r="AH39" s="201">
        <f t="shared" si="30"/>
        <v>669.49896999999999</v>
      </c>
      <c r="AI39" s="201">
        <f t="shared" si="30"/>
        <v>669.49896999999999</v>
      </c>
      <c r="AJ39" s="201">
        <f t="shared" si="30"/>
        <v>669.49896999999999</v>
      </c>
      <c r="AK39" s="201">
        <f t="shared" si="30"/>
        <v>669.49896999999999</v>
      </c>
      <c r="AL39" s="201">
        <f t="shared" si="30"/>
        <v>669.49896999999999</v>
      </c>
      <c r="AM39" s="201">
        <f t="shared" si="30"/>
        <v>669.49896999999999</v>
      </c>
      <c r="AN39" s="201">
        <f t="shared" si="30"/>
        <v>669.49896999999999</v>
      </c>
      <c r="AO39" s="201">
        <f t="shared" si="30"/>
        <v>669.49896999999999</v>
      </c>
      <c r="AP39" s="201">
        <f t="shared" si="30"/>
        <v>669.49896999999999</v>
      </c>
      <c r="AQ39" s="201">
        <f t="shared" si="30"/>
        <v>669.49896999999999</v>
      </c>
      <c r="AR39" s="201">
        <f t="shared" si="30"/>
        <v>669.49896999999999</v>
      </c>
      <c r="AS39" s="201">
        <f t="shared" si="30"/>
        <v>669.49896999999999</v>
      </c>
      <c r="AT39" s="201">
        <f t="shared" si="30"/>
        <v>689.58393909999995</v>
      </c>
      <c r="AU39" s="201">
        <f t="shared" si="30"/>
        <v>689.58393909999995</v>
      </c>
      <c r="AV39" s="201">
        <f t="shared" si="30"/>
        <v>689.58393909999995</v>
      </c>
      <c r="AW39" s="201">
        <f t="shared" si="30"/>
        <v>689.58393909999995</v>
      </c>
      <c r="AX39" s="201">
        <f t="shared" si="30"/>
        <v>689.58393909999995</v>
      </c>
      <c r="AY39" s="201">
        <f t="shared" si="30"/>
        <v>689.58393909999995</v>
      </c>
      <c r="AZ39" s="201">
        <f t="shared" si="30"/>
        <v>689.58393909999995</v>
      </c>
      <c r="BA39" s="201">
        <f t="shared" si="30"/>
        <v>689.58393909999995</v>
      </c>
      <c r="BB39" s="201">
        <f t="shared" si="30"/>
        <v>689.58393909999995</v>
      </c>
      <c r="BC39" s="201">
        <f t="shared" si="30"/>
        <v>689.58393909999995</v>
      </c>
      <c r="BD39" s="201">
        <f t="shared" si="30"/>
        <v>689.58393909999995</v>
      </c>
      <c r="BE39" s="201">
        <f t="shared" si="30"/>
        <v>689.58393909999995</v>
      </c>
      <c r="BF39" s="201">
        <f t="shared" si="30"/>
        <v>710.27145727300001</v>
      </c>
      <c r="BG39" s="201">
        <f t="shared" si="30"/>
        <v>710.27145727300001</v>
      </c>
      <c r="BH39" s="201">
        <f t="shared" si="30"/>
        <v>710.27145727300001</v>
      </c>
      <c r="BI39" s="201">
        <f t="shared" si="30"/>
        <v>710.27145727300001</v>
      </c>
      <c r="BJ39" s="201">
        <f t="shared" si="30"/>
        <v>710.27145727300001</v>
      </c>
      <c r="BK39" s="201">
        <f t="shared" si="30"/>
        <v>710.27145727300001</v>
      </c>
      <c r="BL39" s="201">
        <f t="shared" si="30"/>
        <v>710.27145727300001</v>
      </c>
      <c r="BM39" s="201">
        <f t="shared" si="30"/>
        <v>710.27145727300001</v>
      </c>
      <c r="BN39" s="201">
        <f t="shared" si="30"/>
        <v>710.27145727300001</v>
      </c>
      <c r="BO39" s="201">
        <f t="shared" si="30"/>
        <v>710.27145727300001</v>
      </c>
      <c r="BP39" s="201">
        <f t="shared" si="30"/>
        <v>710.27145727300001</v>
      </c>
      <c r="BQ39" s="201">
        <f t="shared" si="30"/>
        <v>710.27145727300001</v>
      </c>
      <c r="BR39" s="201">
        <f t="shared" si="30"/>
        <v>731.57960099118998</v>
      </c>
      <c r="BS39" s="201">
        <f t="shared" si="30"/>
        <v>731.57960099118998</v>
      </c>
      <c r="BT39" s="201">
        <f t="shared" si="30"/>
        <v>731.57960099118998</v>
      </c>
      <c r="BU39" s="201">
        <f t="shared" si="30"/>
        <v>731.57960099118998</v>
      </c>
      <c r="BV39" s="201">
        <f t="shared" si="30"/>
        <v>731.57960099118998</v>
      </c>
      <c r="BW39" s="201">
        <f t="shared" si="30"/>
        <v>731.57960099118998</v>
      </c>
      <c r="BX39" s="201">
        <f t="shared" si="30"/>
        <v>731.57960099118998</v>
      </c>
      <c r="BY39" s="201">
        <f t="shared" si="30"/>
        <v>731.57960099118998</v>
      </c>
      <c r="BZ39" s="201">
        <f t="shared" si="30"/>
        <v>731.57960099118998</v>
      </c>
      <c r="CA39" s="201">
        <f t="shared" si="30"/>
        <v>731.57960099118998</v>
      </c>
      <c r="CB39" s="201">
        <f t="shared" si="30"/>
        <v>731.57960099118998</v>
      </c>
      <c r="CC39" s="201">
        <f t="shared" si="30"/>
        <v>731.57960099118998</v>
      </c>
      <c r="CD39" s="201">
        <f t="shared" si="30"/>
        <v>753.52698902092561</v>
      </c>
      <c r="CE39" s="201">
        <f t="shared" si="30"/>
        <v>753.52698902092561</v>
      </c>
      <c r="CF39" s="201">
        <f t="shared" si="30"/>
        <v>753.52698902092561</v>
      </c>
      <c r="CG39" s="201">
        <f t="shared" si="30"/>
        <v>753.52698902092561</v>
      </c>
      <c r="CH39" s="201">
        <f t="shared" si="30"/>
        <v>753.52698902092561</v>
      </c>
      <c r="CI39" s="201">
        <f t="shared" si="29"/>
        <v>753.52698902092561</v>
      </c>
      <c r="CJ39" s="201">
        <f t="shared" si="29"/>
        <v>753.52698902092561</v>
      </c>
      <c r="CK39" s="201">
        <f t="shared" si="29"/>
        <v>753.52698902092561</v>
      </c>
      <c r="CL39" s="201">
        <f t="shared" si="29"/>
        <v>753.52698902092561</v>
      </c>
      <c r="CM39" s="201">
        <f t="shared" si="29"/>
        <v>753.52698902092561</v>
      </c>
      <c r="CN39" s="201">
        <f t="shared" si="29"/>
        <v>753.52698902092561</v>
      </c>
      <c r="CO39" s="201">
        <f t="shared" si="29"/>
        <v>753.52698902092561</v>
      </c>
      <c r="CP39" s="201">
        <f t="shared" si="29"/>
        <v>776.13279869155349</v>
      </c>
      <c r="CQ39" s="201">
        <f t="shared" si="29"/>
        <v>776.13279869155349</v>
      </c>
      <c r="CR39" s="201">
        <f t="shared" si="29"/>
        <v>776.13279869155349</v>
      </c>
      <c r="CS39" s="201">
        <f t="shared" si="29"/>
        <v>776.13279869155349</v>
      </c>
      <c r="CT39" s="201">
        <f t="shared" si="29"/>
        <v>776.13279869155349</v>
      </c>
      <c r="CU39" s="201">
        <f t="shared" si="29"/>
        <v>776.13279869155349</v>
      </c>
      <c r="CV39" s="201">
        <f t="shared" si="29"/>
        <v>776.13279869155349</v>
      </c>
      <c r="CW39" s="201">
        <f t="shared" si="29"/>
        <v>776.13279869155349</v>
      </c>
      <c r="CX39" s="201">
        <f t="shared" si="29"/>
        <v>776.13279869155349</v>
      </c>
      <c r="CY39" s="201">
        <f t="shared" si="29"/>
        <v>776.13279869155349</v>
      </c>
      <c r="CZ39" s="201">
        <f t="shared" si="29"/>
        <v>776.13279869155349</v>
      </c>
      <c r="DA39" s="201">
        <f t="shared" si="29"/>
        <v>776.13279869155349</v>
      </c>
      <c r="DB39" s="201">
        <f t="shared" si="29"/>
        <v>799.41678265230007</v>
      </c>
      <c r="DC39" s="201">
        <f t="shared" si="29"/>
        <v>799.41678265230007</v>
      </c>
      <c r="DD39" s="201">
        <f t="shared" si="29"/>
        <v>799.41678265230007</v>
      </c>
      <c r="DE39" s="201">
        <f t="shared" si="29"/>
        <v>799.41678265230007</v>
      </c>
      <c r="DF39" s="201">
        <f t="shared" si="29"/>
        <v>799.41678265230007</v>
      </c>
      <c r="DG39" s="201">
        <f t="shared" si="29"/>
        <v>799.41678265230007</v>
      </c>
      <c r="DH39" s="201">
        <f t="shared" si="29"/>
        <v>799.41678265230007</v>
      </c>
      <c r="DI39" s="201">
        <f t="shared" si="29"/>
        <v>799.41678265230007</v>
      </c>
      <c r="DJ39" s="201">
        <f t="shared" si="29"/>
        <v>799.41678265230007</v>
      </c>
      <c r="DK39" s="201">
        <f t="shared" si="29"/>
        <v>799.41678265230007</v>
      </c>
      <c r="DL39" s="201">
        <f t="shared" si="29"/>
        <v>799.41678265230007</v>
      </c>
      <c r="DM39" s="201">
        <f t="shared" si="29"/>
        <v>799.41678265230007</v>
      </c>
      <c r="DN39" s="201">
        <f t="shared" si="29"/>
        <v>823.39928613186896</v>
      </c>
      <c r="DO39" s="201">
        <f t="shared" si="29"/>
        <v>823.39928613186896</v>
      </c>
      <c r="DP39" s="201">
        <f t="shared" si="29"/>
        <v>823.39928613186896</v>
      </c>
      <c r="DQ39" s="201">
        <f t="shared" si="29"/>
        <v>823.39928613186896</v>
      </c>
      <c r="DR39" s="201">
        <f t="shared" si="29"/>
        <v>823.39928613186896</v>
      </c>
      <c r="DS39" s="201">
        <f t="shared" si="29"/>
        <v>823.39928613186896</v>
      </c>
      <c r="DT39" s="201">
        <f t="shared" si="29"/>
        <v>823.39928613186896</v>
      </c>
      <c r="DU39" s="201">
        <f t="shared" si="29"/>
        <v>823.39928613186896</v>
      </c>
      <c r="DV39" s="201">
        <f t="shared" si="29"/>
        <v>823.39928613186896</v>
      </c>
      <c r="DW39" s="201">
        <f t="shared" si="29"/>
        <v>823.39928613186896</v>
      </c>
      <c r="DX39" s="201">
        <f t="shared" si="29"/>
        <v>823.39928613186896</v>
      </c>
      <c r="DY39" s="201">
        <f t="shared" si="29"/>
        <v>823.39928613186896</v>
      </c>
      <c r="DZ39" s="201">
        <f t="shared" si="29"/>
        <v>848.1012647158251</v>
      </c>
      <c r="EA39" s="201">
        <f t="shared" si="29"/>
        <v>848.1012647158251</v>
      </c>
      <c r="EB39" s="201">
        <f t="shared" si="29"/>
        <v>848.1012647158251</v>
      </c>
      <c r="EC39" s="201">
        <f t="shared" si="29"/>
        <v>848.1012647158251</v>
      </c>
      <c r="ED39" s="201">
        <f t="shared" si="29"/>
        <v>848.1012647158251</v>
      </c>
      <c r="EE39" s="201">
        <f t="shared" si="29"/>
        <v>848.1012647158251</v>
      </c>
      <c r="EF39" s="201">
        <f t="shared" si="29"/>
        <v>848.1012647158251</v>
      </c>
      <c r="EG39" s="201">
        <f t="shared" si="29"/>
        <v>848.1012647158251</v>
      </c>
      <c r="EH39" s="201">
        <f t="shared" si="29"/>
        <v>848.1012647158251</v>
      </c>
      <c r="EI39" s="201">
        <f t="shared" si="29"/>
        <v>848.1012647158251</v>
      </c>
      <c r="EJ39" s="201">
        <f t="shared" si="29"/>
        <v>848.1012647158251</v>
      </c>
      <c r="EK39" s="201">
        <f t="shared" si="29"/>
        <v>848.1012647158251</v>
      </c>
    </row>
    <row r="40" spans="1:141" x14ac:dyDescent="0.2">
      <c r="A40" s="121">
        <f t="shared" si="20"/>
        <v>24</v>
      </c>
      <c r="B40" s="131" t="s">
        <v>176</v>
      </c>
      <c r="C40" s="179">
        <v>700</v>
      </c>
      <c r="D40" s="164">
        <v>1.1428</v>
      </c>
      <c r="V40" s="201">
        <f t="shared" si="16"/>
        <v>799.96</v>
      </c>
      <c r="W40" s="201">
        <f t="shared" si="30"/>
        <v>799.96</v>
      </c>
      <c r="X40" s="201">
        <f t="shared" si="30"/>
        <v>799.96</v>
      </c>
      <c r="Y40" s="201">
        <f t="shared" si="30"/>
        <v>799.96</v>
      </c>
      <c r="Z40" s="201">
        <f t="shared" si="30"/>
        <v>799.96</v>
      </c>
      <c r="AA40" s="201">
        <f t="shared" si="30"/>
        <v>799.96</v>
      </c>
      <c r="AB40" s="201">
        <f t="shared" si="30"/>
        <v>799.96</v>
      </c>
      <c r="AC40" s="201">
        <f t="shared" si="30"/>
        <v>799.96</v>
      </c>
      <c r="AD40" s="201">
        <f t="shared" si="30"/>
        <v>799.96</v>
      </c>
      <c r="AE40" s="201">
        <f t="shared" si="30"/>
        <v>799.96</v>
      </c>
      <c r="AF40" s="201">
        <f t="shared" si="30"/>
        <v>799.96</v>
      </c>
      <c r="AG40" s="201">
        <f t="shared" si="30"/>
        <v>799.96</v>
      </c>
      <c r="AH40" s="201">
        <f t="shared" si="30"/>
        <v>823.95880000000011</v>
      </c>
      <c r="AI40" s="201">
        <f t="shared" si="30"/>
        <v>823.95880000000011</v>
      </c>
      <c r="AJ40" s="201">
        <f t="shared" si="30"/>
        <v>823.95880000000011</v>
      </c>
      <c r="AK40" s="201">
        <f t="shared" si="30"/>
        <v>823.95880000000011</v>
      </c>
      <c r="AL40" s="201">
        <f t="shared" si="30"/>
        <v>823.95880000000011</v>
      </c>
      <c r="AM40" s="201">
        <f t="shared" si="30"/>
        <v>823.95880000000011</v>
      </c>
      <c r="AN40" s="201">
        <f t="shared" si="30"/>
        <v>823.95880000000011</v>
      </c>
      <c r="AO40" s="201">
        <f t="shared" si="30"/>
        <v>823.95880000000011</v>
      </c>
      <c r="AP40" s="201">
        <f t="shared" si="30"/>
        <v>823.95880000000011</v>
      </c>
      <c r="AQ40" s="201">
        <f t="shared" si="30"/>
        <v>823.95880000000011</v>
      </c>
      <c r="AR40" s="201">
        <f t="shared" si="30"/>
        <v>823.95880000000011</v>
      </c>
      <c r="AS40" s="201">
        <f t="shared" si="30"/>
        <v>823.95880000000011</v>
      </c>
      <c r="AT40" s="201">
        <f t="shared" si="30"/>
        <v>848.67756399999996</v>
      </c>
      <c r="AU40" s="201">
        <f t="shared" si="30"/>
        <v>848.67756399999996</v>
      </c>
      <c r="AV40" s="201">
        <f t="shared" si="30"/>
        <v>848.67756399999996</v>
      </c>
      <c r="AW40" s="201">
        <f t="shared" si="30"/>
        <v>848.67756399999996</v>
      </c>
      <c r="AX40" s="201">
        <f t="shared" si="30"/>
        <v>848.67756399999996</v>
      </c>
      <c r="AY40" s="201">
        <f t="shared" si="30"/>
        <v>848.67756399999996</v>
      </c>
      <c r="AZ40" s="201">
        <f t="shared" si="30"/>
        <v>848.67756399999996</v>
      </c>
      <c r="BA40" s="201">
        <f t="shared" si="30"/>
        <v>848.67756399999996</v>
      </c>
      <c r="BB40" s="201">
        <f t="shared" si="30"/>
        <v>848.67756399999996</v>
      </c>
      <c r="BC40" s="201">
        <f t="shared" si="30"/>
        <v>848.67756399999996</v>
      </c>
      <c r="BD40" s="201">
        <f t="shared" si="30"/>
        <v>848.67756399999996</v>
      </c>
      <c r="BE40" s="201">
        <f t="shared" si="30"/>
        <v>848.67756399999996</v>
      </c>
      <c r="BF40" s="201">
        <f t="shared" si="30"/>
        <v>874.13789092000002</v>
      </c>
      <c r="BG40" s="201">
        <f t="shared" si="30"/>
        <v>874.13789092000002</v>
      </c>
      <c r="BH40" s="201">
        <f t="shared" si="30"/>
        <v>874.13789092000002</v>
      </c>
      <c r="BI40" s="201">
        <f t="shared" si="30"/>
        <v>874.13789092000002</v>
      </c>
      <c r="BJ40" s="201">
        <f t="shared" si="30"/>
        <v>874.13789092000002</v>
      </c>
      <c r="BK40" s="201">
        <f t="shared" si="30"/>
        <v>874.13789092000002</v>
      </c>
      <c r="BL40" s="201">
        <f t="shared" si="30"/>
        <v>874.13789092000002</v>
      </c>
      <c r="BM40" s="201">
        <f t="shared" si="30"/>
        <v>874.13789092000002</v>
      </c>
      <c r="BN40" s="201">
        <f t="shared" si="30"/>
        <v>874.13789092000002</v>
      </c>
      <c r="BO40" s="201">
        <f t="shared" si="30"/>
        <v>874.13789092000002</v>
      </c>
      <c r="BP40" s="201">
        <f t="shared" si="30"/>
        <v>874.13789092000002</v>
      </c>
      <c r="BQ40" s="201">
        <f t="shared" si="30"/>
        <v>874.13789092000002</v>
      </c>
      <c r="BR40" s="201">
        <f t="shared" si="30"/>
        <v>900.36202764760003</v>
      </c>
      <c r="BS40" s="201">
        <f t="shared" si="30"/>
        <v>900.36202764760003</v>
      </c>
      <c r="BT40" s="201">
        <f t="shared" si="30"/>
        <v>900.36202764760003</v>
      </c>
      <c r="BU40" s="201">
        <f t="shared" si="30"/>
        <v>900.36202764760003</v>
      </c>
      <c r="BV40" s="201">
        <f t="shared" si="30"/>
        <v>900.36202764760003</v>
      </c>
      <c r="BW40" s="201">
        <f t="shared" si="30"/>
        <v>900.36202764760003</v>
      </c>
      <c r="BX40" s="201">
        <f t="shared" si="30"/>
        <v>900.36202764760003</v>
      </c>
      <c r="BY40" s="201">
        <f t="shared" si="30"/>
        <v>900.36202764760003</v>
      </c>
      <c r="BZ40" s="201">
        <f t="shared" si="30"/>
        <v>900.36202764760003</v>
      </c>
      <c r="CA40" s="201">
        <f t="shared" si="30"/>
        <v>900.36202764760003</v>
      </c>
      <c r="CB40" s="201">
        <f t="shared" si="30"/>
        <v>900.36202764760003</v>
      </c>
      <c r="CC40" s="201">
        <f t="shared" si="30"/>
        <v>900.36202764760003</v>
      </c>
      <c r="CD40" s="201">
        <f t="shared" si="30"/>
        <v>927.37288847702791</v>
      </c>
      <c r="CE40" s="201">
        <f t="shared" si="30"/>
        <v>927.37288847702791</v>
      </c>
      <c r="CF40" s="201">
        <f t="shared" si="30"/>
        <v>927.37288847702791</v>
      </c>
      <c r="CG40" s="201">
        <f t="shared" si="30"/>
        <v>927.37288847702791</v>
      </c>
      <c r="CH40" s="201">
        <f t="shared" si="30"/>
        <v>927.37288847702791</v>
      </c>
      <c r="CI40" s="201">
        <f t="shared" si="29"/>
        <v>927.37288847702791</v>
      </c>
      <c r="CJ40" s="201">
        <f t="shared" si="29"/>
        <v>927.37288847702791</v>
      </c>
      <c r="CK40" s="201">
        <f t="shared" si="29"/>
        <v>927.37288847702791</v>
      </c>
      <c r="CL40" s="201">
        <f t="shared" si="29"/>
        <v>927.37288847702791</v>
      </c>
      <c r="CM40" s="201">
        <f t="shared" si="29"/>
        <v>927.37288847702791</v>
      </c>
      <c r="CN40" s="201">
        <f t="shared" si="29"/>
        <v>927.37288847702791</v>
      </c>
      <c r="CO40" s="201">
        <f t="shared" si="29"/>
        <v>927.37288847702791</v>
      </c>
      <c r="CP40" s="201">
        <f t="shared" si="29"/>
        <v>955.19407513133876</v>
      </c>
      <c r="CQ40" s="201">
        <f t="shared" si="29"/>
        <v>955.19407513133876</v>
      </c>
      <c r="CR40" s="201">
        <f t="shared" si="29"/>
        <v>955.19407513133876</v>
      </c>
      <c r="CS40" s="201">
        <f t="shared" si="29"/>
        <v>955.19407513133876</v>
      </c>
      <c r="CT40" s="201">
        <f t="shared" si="29"/>
        <v>955.19407513133876</v>
      </c>
      <c r="CU40" s="201">
        <f t="shared" si="29"/>
        <v>955.19407513133876</v>
      </c>
      <c r="CV40" s="201">
        <f t="shared" si="29"/>
        <v>955.19407513133876</v>
      </c>
      <c r="CW40" s="201">
        <f t="shared" si="29"/>
        <v>955.19407513133876</v>
      </c>
      <c r="CX40" s="201">
        <f t="shared" si="29"/>
        <v>955.19407513133876</v>
      </c>
      <c r="CY40" s="201">
        <f t="shared" si="29"/>
        <v>955.19407513133876</v>
      </c>
      <c r="CZ40" s="201">
        <f t="shared" si="29"/>
        <v>955.19407513133876</v>
      </c>
      <c r="DA40" s="201">
        <f t="shared" si="29"/>
        <v>955.19407513133876</v>
      </c>
      <c r="DB40" s="201">
        <f t="shared" si="29"/>
        <v>983.84989738527906</v>
      </c>
      <c r="DC40" s="201">
        <f t="shared" si="29"/>
        <v>983.84989738527906</v>
      </c>
      <c r="DD40" s="201">
        <f t="shared" si="29"/>
        <v>983.84989738527906</v>
      </c>
      <c r="DE40" s="201">
        <f t="shared" si="29"/>
        <v>983.84989738527906</v>
      </c>
      <c r="DF40" s="201">
        <f t="shared" si="29"/>
        <v>983.84989738527906</v>
      </c>
      <c r="DG40" s="201">
        <f t="shared" si="29"/>
        <v>983.84989738527906</v>
      </c>
      <c r="DH40" s="201">
        <f t="shared" si="29"/>
        <v>983.84989738527906</v>
      </c>
      <c r="DI40" s="201">
        <f t="shared" si="29"/>
        <v>983.84989738527906</v>
      </c>
      <c r="DJ40" s="201">
        <f t="shared" si="29"/>
        <v>983.84989738527906</v>
      </c>
      <c r="DK40" s="201">
        <f t="shared" si="29"/>
        <v>983.84989738527906</v>
      </c>
      <c r="DL40" s="201">
        <f t="shared" si="29"/>
        <v>983.84989738527906</v>
      </c>
      <c r="DM40" s="201">
        <f t="shared" si="29"/>
        <v>983.84989738527906</v>
      </c>
      <c r="DN40" s="201">
        <f t="shared" si="29"/>
        <v>1013.3653943068373</v>
      </c>
      <c r="DO40" s="201">
        <f t="shared" si="29"/>
        <v>1013.3653943068373</v>
      </c>
      <c r="DP40" s="201">
        <f t="shared" si="29"/>
        <v>1013.3653943068373</v>
      </c>
      <c r="DQ40" s="201">
        <f t="shared" si="29"/>
        <v>1013.3653943068373</v>
      </c>
      <c r="DR40" s="201">
        <f t="shared" si="29"/>
        <v>1013.3653943068373</v>
      </c>
      <c r="DS40" s="201">
        <f t="shared" si="29"/>
        <v>1013.3653943068373</v>
      </c>
      <c r="DT40" s="201">
        <f t="shared" si="29"/>
        <v>1013.3653943068373</v>
      </c>
      <c r="DU40" s="201">
        <f t="shared" si="29"/>
        <v>1013.3653943068373</v>
      </c>
      <c r="DV40" s="201">
        <f t="shared" si="29"/>
        <v>1013.3653943068373</v>
      </c>
      <c r="DW40" s="201">
        <f t="shared" si="29"/>
        <v>1013.3653943068373</v>
      </c>
      <c r="DX40" s="201">
        <f t="shared" si="29"/>
        <v>1013.3653943068373</v>
      </c>
      <c r="DY40" s="201">
        <f t="shared" si="29"/>
        <v>1013.3653943068373</v>
      </c>
      <c r="DZ40" s="201">
        <f t="shared" si="29"/>
        <v>1043.7663561360425</v>
      </c>
      <c r="EA40" s="201">
        <f t="shared" si="29"/>
        <v>1043.7663561360425</v>
      </c>
      <c r="EB40" s="201">
        <f t="shared" si="29"/>
        <v>1043.7663561360425</v>
      </c>
      <c r="EC40" s="201">
        <f t="shared" si="29"/>
        <v>1043.7663561360425</v>
      </c>
      <c r="ED40" s="201">
        <f t="shared" si="29"/>
        <v>1043.7663561360425</v>
      </c>
      <c r="EE40" s="201">
        <f t="shared" si="29"/>
        <v>1043.7663561360425</v>
      </c>
      <c r="EF40" s="201">
        <f t="shared" si="29"/>
        <v>1043.7663561360425</v>
      </c>
      <c r="EG40" s="201">
        <f t="shared" si="29"/>
        <v>1043.7663561360425</v>
      </c>
      <c r="EH40" s="201">
        <f t="shared" si="29"/>
        <v>1043.7663561360425</v>
      </c>
      <c r="EI40" s="201">
        <f t="shared" si="29"/>
        <v>1043.7663561360425</v>
      </c>
      <c r="EJ40" s="201">
        <f t="shared" si="29"/>
        <v>1043.7663561360425</v>
      </c>
      <c r="EK40" s="201">
        <f t="shared" si="29"/>
        <v>1043.7663561360425</v>
      </c>
    </row>
    <row r="41" spans="1:141" x14ac:dyDescent="0.2">
      <c r="A41" s="121">
        <f t="shared" si="20"/>
        <v>25</v>
      </c>
      <c r="B41" s="131" t="s">
        <v>176</v>
      </c>
      <c r="C41" s="179">
        <v>700</v>
      </c>
      <c r="D41" s="164">
        <v>1.0357000000000001</v>
      </c>
      <c r="V41" s="201">
        <f t="shared" ref="V41:AK52" si="31">($C41*$D41)*(1+Rental_Increase)^(V$3-1)</f>
        <v>724.99</v>
      </c>
      <c r="W41" s="201">
        <f t="shared" si="31"/>
        <v>724.99</v>
      </c>
      <c r="X41" s="201">
        <f t="shared" si="31"/>
        <v>724.99</v>
      </c>
      <c r="Y41" s="201">
        <f t="shared" si="31"/>
        <v>724.99</v>
      </c>
      <c r="Z41" s="201">
        <f t="shared" si="31"/>
        <v>724.99</v>
      </c>
      <c r="AA41" s="201">
        <f t="shared" si="31"/>
        <v>724.99</v>
      </c>
      <c r="AB41" s="201">
        <f t="shared" si="31"/>
        <v>724.99</v>
      </c>
      <c r="AC41" s="201">
        <f t="shared" si="31"/>
        <v>724.99</v>
      </c>
      <c r="AD41" s="201">
        <f t="shared" si="31"/>
        <v>724.99</v>
      </c>
      <c r="AE41" s="201">
        <f t="shared" si="31"/>
        <v>724.99</v>
      </c>
      <c r="AF41" s="201">
        <f t="shared" si="31"/>
        <v>724.99</v>
      </c>
      <c r="AG41" s="201">
        <f t="shared" si="31"/>
        <v>724.99</v>
      </c>
      <c r="AH41" s="201">
        <f t="shared" si="31"/>
        <v>746.73970000000008</v>
      </c>
      <c r="AI41" s="201">
        <f t="shared" si="31"/>
        <v>746.73970000000008</v>
      </c>
      <c r="AJ41" s="201">
        <f t="shared" si="31"/>
        <v>746.73970000000008</v>
      </c>
      <c r="AK41" s="201">
        <f t="shared" si="31"/>
        <v>746.73970000000008</v>
      </c>
      <c r="AL41" s="201">
        <f t="shared" si="30"/>
        <v>746.73970000000008</v>
      </c>
      <c r="AM41" s="201">
        <f t="shared" si="30"/>
        <v>746.73970000000008</v>
      </c>
      <c r="AN41" s="201">
        <f t="shared" si="30"/>
        <v>746.73970000000008</v>
      </c>
      <c r="AO41" s="201">
        <f t="shared" si="30"/>
        <v>746.73970000000008</v>
      </c>
      <c r="AP41" s="201">
        <f t="shared" si="30"/>
        <v>746.73970000000008</v>
      </c>
      <c r="AQ41" s="201">
        <f t="shared" si="30"/>
        <v>746.73970000000008</v>
      </c>
      <c r="AR41" s="201">
        <f t="shared" si="30"/>
        <v>746.73970000000008</v>
      </c>
      <c r="AS41" s="201">
        <f t="shared" si="30"/>
        <v>746.73970000000008</v>
      </c>
      <c r="AT41" s="201">
        <f t="shared" si="30"/>
        <v>769.14189099999999</v>
      </c>
      <c r="AU41" s="201">
        <f t="shared" si="30"/>
        <v>769.14189099999999</v>
      </c>
      <c r="AV41" s="201">
        <f t="shared" si="30"/>
        <v>769.14189099999999</v>
      </c>
      <c r="AW41" s="201">
        <f t="shared" si="30"/>
        <v>769.14189099999999</v>
      </c>
      <c r="AX41" s="201">
        <f t="shared" si="30"/>
        <v>769.14189099999999</v>
      </c>
      <c r="AY41" s="201">
        <f t="shared" si="30"/>
        <v>769.14189099999999</v>
      </c>
      <c r="AZ41" s="201">
        <f t="shared" si="30"/>
        <v>769.14189099999999</v>
      </c>
      <c r="BA41" s="201">
        <f t="shared" si="30"/>
        <v>769.14189099999999</v>
      </c>
      <c r="BB41" s="201">
        <f t="shared" si="30"/>
        <v>769.14189099999999</v>
      </c>
      <c r="BC41" s="201">
        <f t="shared" si="30"/>
        <v>769.14189099999999</v>
      </c>
      <c r="BD41" s="201">
        <f t="shared" si="30"/>
        <v>769.14189099999999</v>
      </c>
      <c r="BE41" s="201">
        <f t="shared" si="30"/>
        <v>769.14189099999999</v>
      </c>
      <c r="BF41" s="201">
        <f t="shared" si="30"/>
        <v>792.21614772999999</v>
      </c>
      <c r="BG41" s="201">
        <f t="shared" si="30"/>
        <v>792.21614772999999</v>
      </c>
      <c r="BH41" s="201">
        <f t="shared" si="30"/>
        <v>792.21614772999999</v>
      </c>
      <c r="BI41" s="201">
        <f t="shared" si="30"/>
        <v>792.21614772999999</v>
      </c>
      <c r="BJ41" s="201">
        <f t="shared" si="30"/>
        <v>792.21614772999999</v>
      </c>
      <c r="BK41" s="201">
        <f t="shared" si="30"/>
        <v>792.21614772999999</v>
      </c>
      <c r="BL41" s="201">
        <f t="shared" si="30"/>
        <v>792.21614772999999</v>
      </c>
      <c r="BM41" s="201">
        <f t="shared" si="30"/>
        <v>792.21614772999999</v>
      </c>
      <c r="BN41" s="201">
        <f t="shared" si="30"/>
        <v>792.21614772999999</v>
      </c>
      <c r="BO41" s="201">
        <f t="shared" si="30"/>
        <v>792.21614772999999</v>
      </c>
      <c r="BP41" s="201">
        <f t="shared" si="30"/>
        <v>792.21614772999999</v>
      </c>
      <c r="BQ41" s="201">
        <f t="shared" si="30"/>
        <v>792.21614772999999</v>
      </c>
      <c r="BR41" s="201">
        <f t="shared" si="30"/>
        <v>815.98263216189991</v>
      </c>
      <c r="BS41" s="201">
        <f t="shared" si="30"/>
        <v>815.98263216189991</v>
      </c>
      <c r="BT41" s="201">
        <f t="shared" si="30"/>
        <v>815.98263216189991</v>
      </c>
      <c r="BU41" s="201">
        <f t="shared" si="30"/>
        <v>815.98263216189991</v>
      </c>
      <c r="BV41" s="201">
        <f t="shared" si="30"/>
        <v>815.98263216189991</v>
      </c>
      <c r="BW41" s="201">
        <f t="shared" si="30"/>
        <v>815.98263216189991</v>
      </c>
      <c r="BX41" s="201">
        <f t="shared" si="30"/>
        <v>815.98263216189991</v>
      </c>
      <c r="BY41" s="201">
        <f t="shared" si="30"/>
        <v>815.98263216189991</v>
      </c>
      <c r="BZ41" s="201">
        <f t="shared" si="30"/>
        <v>815.98263216189991</v>
      </c>
      <c r="CA41" s="201">
        <f t="shared" si="30"/>
        <v>815.98263216189991</v>
      </c>
      <c r="CB41" s="201">
        <f t="shared" si="30"/>
        <v>815.98263216189991</v>
      </c>
      <c r="CC41" s="201">
        <f t="shared" si="30"/>
        <v>815.98263216189991</v>
      </c>
      <c r="CD41" s="201">
        <f t="shared" si="30"/>
        <v>840.46211112675689</v>
      </c>
      <c r="CE41" s="201">
        <f t="shared" si="30"/>
        <v>840.46211112675689</v>
      </c>
      <c r="CF41" s="201">
        <f t="shared" si="30"/>
        <v>840.46211112675689</v>
      </c>
      <c r="CG41" s="201">
        <f t="shared" si="30"/>
        <v>840.46211112675689</v>
      </c>
      <c r="CH41" s="201">
        <f t="shared" si="30"/>
        <v>840.46211112675689</v>
      </c>
      <c r="CI41" s="201">
        <f t="shared" si="29"/>
        <v>840.46211112675689</v>
      </c>
      <c r="CJ41" s="201">
        <f t="shared" si="29"/>
        <v>840.46211112675689</v>
      </c>
      <c r="CK41" s="201">
        <f t="shared" si="29"/>
        <v>840.46211112675689</v>
      </c>
      <c r="CL41" s="201">
        <f t="shared" si="29"/>
        <v>840.46211112675689</v>
      </c>
      <c r="CM41" s="201">
        <f t="shared" si="29"/>
        <v>840.46211112675689</v>
      </c>
      <c r="CN41" s="201">
        <f t="shared" si="29"/>
        <v>840.46211112675689</v>
      </c>
      <c r="CO41" s="201">
        <f t="shared" si="29"/>
        <v>840.46211112675689</v>
      </c>
      <c r="CP41" s="201">
        <f t="shared" si="29"/>
        <v>865.6759744605597</v>
      </c>
      <c r="CQ41" s="201">
        <f t="shared" si="29"/>
        <v>865.6759744605597</v>
      </c>
      <c r="CR41" s="201">
        <f t="shared" si="29"/>
        <v>865.6759744605597</v>
      </c>
      <c r="CS41" s="201">
        <f t="shared" si="29"/>
        <v>865.6759744605597</v>
      </c>
      <c r="CT41" s="201">
        <f t="shared" si="29"/>
        <v>865.6759744605597</v>
      </c>
      <c r="CU41" s="201">
        <f t="shared" si="29"/>
        <v>865.6759744605597</v>
      </c>
      <c r="CV41" s="201">
        <f t="shared" si="29"/>
        <v>865.6759744605597</v>
      </c>
      <c r="CW41" s="201">
        <f t="shared" si="29"/>
        <v>865.6759744605597</v>
      </c>
      <c r="CX41" s="201">
        <f t="shared" si="29"/>
        <v>865.6759744605597</v>
      </c>
      <c r="CY41" s="201">
        <f t="shared" si="29"/>
        <v>865.6759744605597</v>
      </c>
      <c r="CZ41" s="201">
        <f t="shared" si="29"/>
        <v>865.6759744605597</v>
      </c>
      <c r="DA41" s="201">
        <f t="shared" si="29"/>
        <v>865.6759744605597</v>
      </c>
      <c r="DB41" s="201">
        <f t="shared" si="29"/>
        <v>891.64625369437647</v>
      </c>
      <c r="DC41" s="201">
        <f t="shared" si="29"/>
        <v>891.64625369437647</v>
      </c>
      <c r="DD41" s="201">
        <f t="shared" si="29"/>
        <v>891.64625369437647</v>
      </c>
      <c r="DE41" s="201">
        <f t="shared" si="29"/>
        <v>891.64625369437647</v>
      </c>
      <c r="DF41" s="201">
        <f t="shared" si="29"/>
        <v>891.64625369437647</v>
      </c>
      <c r="DG41" s="201">
        <f t="shared" si="29"/>
        <v>891.64625369437647</v>
      </c>
      <c r="DH41" s="201">
        <f t="shared" si="29"/>
        <v>891.64625369437647</v>
      </c>
      <c r="DI41" s="201">
        <f t="shared" si="29"/>
        <v>891.64625369437647</v>
      </c>
      <c r="DJ41" s="201">
        <f t="shared" si="29"/>
        <v>891.64625369437647</v>
      </c>
      <c r="DK41" s="201">
        <f t="shared" si="29"/>
        <v>891.64625369437647</v>
      </c>
      <c r="DL41" s="201">
        <f t="shared" si="29"/>
        <v>891.64625369437647</v>
      </c>
      <c r="DM41" s="201">
        <f t="shared" si="29"/>
        <v>891.64625369437647</v>
      </c>
      <c r="DN41" s="201">
        <f t="shared" si="29"/>
        <v>918.39564130520773</v>
      </c>
      <c r="DO41" s="201">
        <f t="shared" si="29"/>
        <v>918.39564130520773</v>
      </c>
      <c r="DP41" s="201">
        <f t="shared" si="29"/>
        <v>918.39564130520773</v>
      </c>
      <c r="DQ41" s="201">
        <f t="shared" ref="DQ41:EK41" si="32">($C41*$D41)*(1+Rental_Increase)^(DQ$3-1)</f>
        <v>918.39564130520773</v>
      </c>
      <c r="DR41" s="201">
        <f t="shared" si="32"/>
        <v>918.39564130520773</v>
      </c>
      <c r="DS41" s="201">
        <f t="shared" si="32"/>
        <v>918.39564130520773</v>
      </c>
      <c r="DT41" s="201">
        <f t="shared" si="32"/>
        <v>918.39564130520773</v>
      </c>
      <c r="DU41" s="201">
        <f t="shared" si="32"/>
        <v>918.39564130520773</v>
      </c>
      <c r="DV41" s="201">
        <f t="shared" si="32"/>
        <v>918.39564130520773</v>
      </c>
      <c r="DW41" s="201">
        <f t="shared" si="32"/>
        <v>918.39564130520773</v>
      </c>
      <c r="DX41" s="201">
        <f t="shared" si="32"/>
        <v>918.39564130520773</v>
      </c>
      <c r="DY41" s="201">
        <f t="shared" si="32"/>
        <v>918.39564130520773</v>
      </c>
      <c r="DZ41" s="201">
        <f t="shared" si="32"/>
        <v>945.94751054436392</v>
      </c>
      <c r="EA41" s="201">
        <f t="shared" si="32"/>
        <v>945.94751054436392</v>
      </c>
      <c r="EB41" s="201">
        <f t="shared" si="32"/>
        <v>945.94751054436392</v>
      </c>
      <c r="EC41" s="201">
        <f t="shared" si="32"/>
        <v>945.94751054436392</v>
      </c>
      <c r="ED41" s="201">
        <f t="shared" si="32"/>
        <v>945.94751054436392</v>
      </c>
      <c r="EE41" s="201">
        <f t="shared" si="32"/>
        <v>945.94751054436392</v>
      </c>
      <c r="EF41" s="201">
        <f t="shared" si="32"/>
        <v>945.94751054436392</v>
      </c>
      <c r="EG41" s="201">
        <f t="shared" si="32"/>
        <v>945.94751054436392</v>
      </c>
      <c r="EH41" s="201">
        <f t="shared" si="32"/>
        <v>945.94751054436392</v>
      </c>
      <c r="EI41" s="201">
        <f t="shared" si="32"/>
        <v>945.94751054436392</v>
      </c>
      <c r="EJ41" s="201">
        <f t="shared" si="32"/>
        <v>945.94751054436392</v>
      </c>
      <c r="EK41" s="201">
        <f t="shared" si="32"/>
        <v>945.94751054436392</v>
      </c>
    </row>
    <row r="42" spans="1:141" x14ac:dyDescent="0.2">
      <c r="A42" s="121">
        <f t="shared" si="20"/>
        <v>26</v>
      </c>
      <c r="B42" s="131" t="s">
        <v>176</v>
      </c>
      <c r="C42" s="179">
        <v>700</v>
      </c>
      <c r="D42" s="164">
        <v>1.1428</v>
      </c>
      <c r="V42" s="201">
        <f t="shared" si="31"/>
        <v>799.96</v>
      </c>
      <c r="W42" s="201">
        <f t="shared" ref="W42:CH45" si="33">($C42*$D42)*(1+Rental_Increase)^(W$3-1)</f>
        <v>799.96</v>
      </c>
      <c r="X42" s="201">
        <f t="shared" si="33"/>
        <v>799.96</v>
      </c>
      <c r="Y42" s="201">
        <f t="shared" si="33"/>
        <v>799.96</v>
      </c>
      <c r="Z42" s="201">
        <f t="shared" si="33"/>
        <v>799.96</v>
      </c>
      <c r="AA42" s="201">
        <f t="shared" si="33"/>
        <v>799.96</v>
      </c>
      <c r="AB42" s="201">
        <f t="shared" si="33"/>
        <v>799.96</v>
      </c>
      <c r="AC42" s="201">
        <f t="shared" si="33"/>
        <v>799.96</v>
      </c>
      <c r="AD42" s="201">
        <f t="shared" si="33"/>
        <v>799.96</v>
      </c>
      <c r="AE42" s="201">
        <f t="shared" si="33"/>
        <v>799.96</v>
      </c>
      <c r="AF42" s="201">
        <f t="shared" si="33"/>
        <v>799.96</v>
      </c>
      <c r="AG42" s="201">
        <f t="shared" si="33"/>
        <v>799.96</v>
      </c>
      <c r="AH42" s="201">
        <f t="shared" si="33"/>
        <v>823.95880000000011</v>
      </c>
      <c r="AI42" s="201">
        <f t="shared" si="33"/>
        <v>823.95880000000011</v>
      </c>
      <c r="AJ42" s="201">
        <f t="shared" si="33"/>
        <v>823.95880000000011</v>
      </c>
      <c r="AK42" s="201">
        <f t="shared" si="33"/>
        <v>823.95880000000011</v>
      </c>
      <c r="AL42" s="201">
        <f t="shared" si="33"/>
        <v>823.95880000000011</v>
      </c>
      <c r="AM42" s="201">
        <f t="shared" si="33"/>
        <v>823.95880000000011</v>
      </c>
      <c r="AN42" s="201">
        <f t="shared" si="33"/>
        <v>823.95880000000011</v>
      </c>
      <c r="AO42" s="201">
        <f t="shared" si="33"/>
        <v>823.95880000000011</v>
      </c>
      <c r="AP42" s="201">
        <f t="shared" si="33"/>
        <v>823.95880000000011</v>
      </c>
      <c r="AQ42" s="201">
        <f t="shared" si="33"/>
        <v>823.95880000000011</v>
      </c>
      <c r="AR42" s="201">
        <f t="shared" si="33"/>
        <v>823.95880000000011</v>
      </c>
      <c r="AS42" s="201">
        <f t="shared" si="33"/>
        <v>823.95880000000011</v>
      </c>
      <c r="AT42" s="201">
        <f t="shared" si="33"/>
        <v>848.67756399999996</v>
      </c>
      <c r="AU42" s="201">
        <f t="shared" si="33"/>
        <v>848.67756399999996</v>
      </c>
      <c r="AV42" s="201">
        <f t="shared" si="33"/>
        <v>848.67756399999996</v>
      </c>
      <c r="AW42" s="201">
        <f t="shared" si="33"/>
        <v>848.67756399999996</v>
      </c>
      <c r="AX42" s="201">
        <f t="shared" si="33"/>
        <v>848.67756399999996</v>
      </c>
      <c r="AY42" s="201">
        <f t="shared" si="33"/>
        <v>848.67756399999996</v>
      </c>
      <c r="AZ42" s="201">
        <f t="shared" si="33"/>
        <v>848.67756399999996</v>
      </c>
      <c r="BA42" s="201">
        <f t="shared" si="33"/>
        <v>848.67756399999996</v>
      </c>
      <c r="BB42" s="201">
        <f t="shared" si="33"/>
        <v>848.67756399999996</v>
      </c>
      <c r="BC42" s="201">
        <f t="shared" si="33"/>
        <v>848.67756399999996</v>
      </c>
      <c r="BD42" s="201">
        <f t="shared" si="33"/>
        <v>848.67756399999996</v>
      </c>
      <c r="BE42" s="201">
        <f t="shared" si="33"/>
        <v>848.67756399999996</v>
      </c>
      <c r="BF42" s="201">
        <f t="shared" si="33"/>
        <v>874.13789092000002</v>
      </c>
      <c r="BG42" s="201">
        <f t="shared" si="33"/>
        <v>874.13789092000002</v>
      </c>
      <c r="BH42" s="201">
        <f t="shared" si="33"/>
        <v>874.13789092000002</v>
      </c>
      <c r="BI42" s="201">
        <f t="shared" si="33"/>
        <v>874.13789092000002</v>
      </c>
      <c r="BJ42" s="201">
        <f t="shared" si="33"/>
        <v>874.13789092000002</v>
      </c>
      <c r="BK42" s="201">
        <f t="shared" si="33"/>
        <v>874.13789092000002</v>
      </c>
      <c r="BL42" s="201">
        <f t="shared" si="33"/>
        <v>874.13789092000002</v>
      </c>
      <c r="BM42" s="201">
        <f t="shared" si="33"/>
        <v>874.13789092000002</v>
      </c>
      <c r="BN42" s="201">
        <f t="shared" si="33"/>
        <v>874.13789092000002</v>
      </c>
      <c r="BO42" s="201">
        <f t="shared" si="33"/>
        <v>874.13789092000002</v>
      </c>
      <c r="BP42" s="201">
        <f t="shared" si="33"/>
        <v>874.13789092000002</v>
      </c>
      <c r="BQ42" s="201">
        <f t="shared" si="33"/>
        <v>874.13789092000002</v>
      </c>
      <c r="BR42" s="201">
        <f t="shared" si="33"/>
        <v>900.36202764760003</v>
      </c>
      <c r="BS42" s="201">
        <f t="shared" si="33"/>
        <v>900.36202764760003</v>
      </c>
      <c r="BT42" s="201">
        <f t="shared" si="33"/>
        <v>900.36202764760003</v>
      </c>
      <c r="BU42" s="201">
        <f t="shared" si="33"/>
        <v>900.36202764760003</v>
      </c>
      <c r="BV42" s="201">
        <f t="shared" si="33"/>
        <v>900.36202764760003</v>
      </c>
      <c r="BW42" s="201">
        <f t="shared" si="33"/>
        <v>900.36202764760003</v>
      </c>
      <c r="BX42" s="201">
        <f t="shared" si="33"/>
        <v>900.36202764760003</v>
      </c>
      <c r="BY42" s="201">
        <f t="shared" si="33"/>
        <v>900.36202764760003</v>
      </c>
      <c r="BZ42" s="201">
        <f t="shared" si="33"/>
        <v>900.36202764760003</v>
      </c>
      <c r="CA42" s="201">
        <f t="shared" si="33"/>
        <v>900.36202764760003</v>
      </c>
      <c r="CB42" s="201">
        <f t="shared" si="33"/>
        <v>900.36202764760003</v>
      </c>
      <c r="CC42" s="201">
        <f t="shared" si="33"/>
        <v>900.36202764760003</v>
      </c>
      <c r="CD42" s="201">
        <f t="shared" si="33"/>
        <v>927.37288847702791</v>
      </c>
      <c r="CE42" s="201">
        <f t="shared" si="33"/>
        <v>927.37288847702791</v>
      </c>
      <c r="CF42" s="201">
        <f t="shared" si="33"/>
        <v>927.37288847702791</v>
      </c>
      <c r="CG42" s="201">
        <f t="shared" si="33"/>
        <v>927.37288847702791</v>
      </c>
      <c r="CH42" s="201">
        <f t="shared" si="33"/>
        <v>927.37288847702791</v>
      </c>
      <c r="CI42" s="201">
        <f t="shared" ref="CI42:EK44" si="34">($C42*$D42)*(1+Rental_Increase)^(CI$3-1)</f>
        <v>927.37288847702791</v>
      </c>
      <c r="CJ42" s="201">
        <f t="shared" si="34"/>
        <v>927.37288847702791</v>
      </c>
      <c r="CK42" s="201">
        <f t="shared" si="34"/>
        <v>927.37288847702791</v>
      </c>
      <c r="CL42" s="201">
        <f t="shared" si="34"/>
        <v>927.37288847702791</v>
      </c>
      <c r="CM42" s="201">
        <f t="shared" si="34"/>
        <v>927.37288847702791</v>
      </c>
      <c r="CN42" s="201">
        <f t="shared" si="34"/>
        <v>927.37288847702791</v>
      </c>
      <c r="CO42" s="201">
        <f t="shared" si="34"/>
        <v>927.37288847702791</v>
      </c>
      <c r="CP42" s="201">
        <f t="shared" si="34"/>
        <v>955.19407513133876</v>
      </c>
      <c r="CQ42" s="201">
        <f t="shared" si="34"/>
        <v>955.19407513133876</v>
      </c>
      <c r="CR42" s="201">
        <f t="shared" si="34"/>
        <v>955.19407513133876</v>
      </c>
      <c r="CS42" s="201">
        <f t="shared" si="34"/>
        <v>955.19407513133876</v>
      </c>
      <c r="CT42" s="201">
        <f t="shared" si="34"/>
        <v>955.19407513133876</v>
      </c>
      <c r="CU42" s="201">
        <f t="shared" si="34"/>
        <v>955.19407513133876</v>
      </c>
      <c r="CV42" s="201">
        <f t="shared" si="34"/>
        <v>955.19407513133876</v>
      </c>
      <c r="CW42" s="201">
        <f t="shared" si="34"/>
        <v>955.19407513133876</v>
      </c>
      <c r="CX42" s="201">
        <f t="shared" si="34"/>
        <v>955.19407513133876</v>
      </c>
      <c r="CY42" s="201">
        <f t="shared" si="34"/>
        <v>955.19407513133876</v>
      </c>
      <c r="CZ42" s="201">
        <f t="shared" si="34"/>
        <v>955.19407513133876</v>
      </c>
      <c r="DA42" s="201">
        <f t="shared" si="34"/>
        <v>955.19407513133876</v>
      </c>
      <c r="DB42" s="201">
        <f t="shared" si="34"/>
        <v>983.84989738527906</v>
      </c>
      <c r="DC42" s="201">
        <f t="shared" si="34"/>
        <v>983.84989738527906</v>
      </c>
      <c r="DD42" s="201">
        <f t="shared" si="34"/>
        <v>983.84989738527906</v>
      </c>
      <c r="DE42" s="201">
        <f t="shared" si="34"/>
        <v>983.84989738527906</v>
      </c>
      <c r="DF42" s="201">
        <f t="shared" si="34"/>
        <v>983.84989738527906</v>
      </c>
      <c r="DG42" s="201">
        <f t="shared" si="34"/>
        <v>983.84989738527906</v>
      </c>
      <c r="DH42" s="201">
        <f t="shared" si="34"/>
        <v>983.84989738527906</v>
      </c>
      <c r="DI42" s="201">
        <f t="shared" si="34"/>
        <v>983.84989738527906</v>
      </c>
      <c r="DJ42" s="201">
        <f t="shared" si="34"/>
        <v>983.84989738527906</v>
      </c>
      <c r="DK42" s="201">
        <f t="shared" si="34"/>
        <v>983.84989738527906</v>
      </c>
      <c r="DL42" s="201">
        <f t="shared" si="34"/>
        <v>983.84989738527906</v>
      </c>
      <c r="DM42" s="201">
        <f t="shared" si="34"/>
        <v>983.84989738527906</v>
      </c>
      <c r="DN42" s="201">
        <f t="shared" si="34"/>
        <v>1013.3653943068373</v>
      </c>
      <c r="DO42" s="201">
        <f t="shared" si="34"/>
        <v>1013.3653943068373</v>
      </c>
      <c r="DP42" s="201">
        <f t="shared" si="34"/>
        <v>1013.3653943068373</v>
      </c>
      <c r="DQ42" s="201">
        <f t="shared" si="34"/>
        <v>1013.3653943068373</v>
      </c>
      <c r="DR42" s="201">
        <f t="shared" si="34"/>
        <v>1013.3653943068373</v>
      </c>
      <c r="DS42" s="201">
        <f t="shared" si="34"/>
        <v>1013.3653943068373</v>
      </c>
      <c r="DT42" s="201">
        <f t="shared" si="34"/>
        <v>1013.3653943068373</v>
      </c>
      <c r="DU42" s="201">
        <f t="shared" si="34"/>
        <v>1013.3653943068373</v>
      </c>
      <c r="DV42" s="201">
        <f t="shared" si="34"/>
        <v>1013.3653943068373</v>
      </c>
      <c r="DW42" s="201">
        <f t="shared" si="34"/>
        <v>1013.3653943068373</v>
      </c>
      <c r="DX42" s="201">
        <f t="shared" si="34"/>
        <v>1013.3653943068373</v>
      </c>
      <c r="DY42" s="201">
        <f t="shared" si="34"/>
        <v>1013.3653943068373</v>
      </c>
      <c r="DZ42" s="201">
        <f t="shared" si="34"/>
        <v>1043.7663561360425</v>
      </c>
      <c r="EA42" s="201">
        <f t="shared" si="34"/>
        <v>1043.7663561360425</v>
      </c>
      <c r="EB42" s="201">
        <f t="shared" si="34"/>
        <v>1043.7663561360425</v>
      </c>
      <c r="EC42" s="201">
        <f t="shared" si="34"/>
        <v>1043.7663561360425</v>
      </c>
      <c r="ED42" s="201">
        <f t="shared" si="34"/>
        <v>1043.7663561360425</v>
      </c>
      <c r="EE42" s="201">
        <f t="shared" si="34"/>
        <v>1043.7663561360425</v>
      </c>
      <c r="EF42" s="201">
        <f t="shared" si="34"/>
        <v>1043.7663561360425</v>
      </c>
      <c r="EG42" s="201">
        <f t="shared" si="34"/>
        <v>1043.7663561360425</v>
      </c>
      <c r="EH42" s="201">
        <f t="shared" si="34"/>
        <v>1043.7663561360425</v>
      </c>
      <c r="EI42" s="201">
        <f t="shared" si="34"/>
        <v>1043.7663561360425</v>
      </c>
      <c r="EJ42" s="201">
        <f t="shared" si="34"/>
        <v>1043.7663561360425</v>
      </c>
      <c r="EK42" s="201">
        <f t="shared" si="34"/>
        <v>1043.7663561360425</v>
      </c>
    </row>
    <row r="43" spans="1:141" x14ac:dyDescent="0.2">
      <c r="A43" s="121">
        <f t="shared" si="20"/>
        <v>27</v>
      </c>
      <c r="B43" s="131" t="s">
        <v>176</v>
      </c>
      <c r="C43" s="179">
        <v>700</v>
      </c>
      <c r="D43" s="164">
        <v>1.0357000000000001</v>
      </c>
      <c r="V43" s="201">
        <f t="shared" si="31"/>
        <v>724.99</v>
      </c>
      <c r="W43" s="201">
        <f t="shared" si="33"/>
        <v>724.99</v>
      </c>
      <c r="X43" s="201">
        <f t="shared" si="33"/>
        <v>724.99</v>
      </c>
      <c r="Y43" s="201">
        <f t="shared" si="33"/>
        <v>724.99</v>
      </c>
      <c r="Z43" s="201">
        <f t="shared" si="33"/>
        <v>724.99</v>
      </c>
      <c r="AA43" s="201">
        <f t="shared" si="33"/>
        <v>724.99</v>
      </c>
      <c r="AB43" s="201">
        <f t="shared" si="33"/>
        <v>724.99</v>
      </c>
      <c r="AC43" s="201">
        <f t="shared" si="33"/>
        <v>724.99</v>
      </c>
      <c r="AD43" s="201">
        <f t="shared" si="33"/>
        <v>724.99</v>
      </c>
      <c r="AE43" s="201">
        <f t="shared" si="33"/>
        <v>724.99</v>
      </c>
      <c r="AF43" s="201">
        <f t="shared" si="33"/>
        <v>724.99</v>
      </c>
      <c r="AG43" s="201">
        <f t="shared" si="33"/>
        <v>724.99</v>
      </c>
      <c r="AH43" s="201">
        <f t="shared" si="33"/>
        <v>746.73970000000008</v>
      </c>
      <c r="AI43" s="201">
        <f t="shared" si="33"/>
        <v>746.73970000000008</v>
      </c>
      <c r="AJ43" s="201">
        <f t="shared" si="33"/>
        <v>746.73970000000008</v>
      </c>
      <c r="AK43" s="201">
        <f t="shared" si="33"/>
        <v>746.73970000000008</v>
      </c>
      <c r="AL43" s="201">
        <f t="shared" si="33"/>
        <v>746.73970000000008</v>
      </c>
      <c r="AM43" s="201">
        <f t="shared" si="33"/>
        <v>746.73970000000008</v>
      </c>
      <c r="AN43" s="201">
        <f t="shared" si="33"/>
        <v>746.73970000000008</v>
      </c>
      <c r="AO43" s="201">
        <f t="shared" si="33"/>
        <v>746.73970000000008</v>
      </c>
      <c r="AP43" s="201">
        <f t="shared" si="33"/>
        <v>746.73970000000008</v>
      </c>
      <c r="AQ43" s="201">
        <f t="shared" si="33"/>
        <v>746.73970000000008</v>
      </c>
      <c r="AR43" s="201">
        <f t="shared" si="33"/>
        <v>746.73970000000008</v>
      </c>
      <c r="AS43" s="201">
        <f t="shared" si="33"/>
        <v>746.73970000000008</v>
      </c>
      <c r="AT43" s="201">
        <f t="shared" si="33"/>
        <v>769.14189099999999</v>
      </c>
      <c r="AU43" s="201">
        <f t="shared" si="33"/>
        <v>769.14189099999999</v>
      </c>
      <c r="AV43" s="201">
        <f t="shared" si="33"/>
        <v>769.14189099999999</v>
      </c>
      <c r="AW43" s="201">
        <f t="shared" si="33"/>
        <v>769.14189099999999</v>
      </c>
      <c r="AX43" s="201">
        <f t="shared" si="33"/>
        <v>769.14189099999999</v>
      </c>
      <c r="AY43" s="201">
        <f t="shared" si="33"/>
        <v>769.14189099999999</v>
      </c>
      <c r="AZ43" s="201">
        <f t="shared" si="33"/>
        <v>769.14189099999999</v>
      </c>
      <c r="BA43" s="201">
        <f t="shared" si="33"/>
        <v>769.14189099999999</v>
      </c>
      <c r="BB43" s="201">
        <f t="shared" si="33"/>
        <v>769.14189099999999</v>
      </c>
      <c r="BC43" s="201">
        <f t="shared" si="33"/>
        <v>769.14189099999999</v>
      </c>
      <c r="BD43" s="201">
        <f t="shared" si="33"/>
        <v>769.14189099999999</v>
      </c>
      <c r="BE43" s="201">
        <f t="shared" si="33"/>
        <v>769.14189099999999</v>
      </c>
      <c r="BF43" s="201">
        <f t="shared" si="33"/>
        <v>792.21614772999999</v>
      </c>
      <c r="BG43" s="201">
        <f t="shared" si="33"/>
        <v>792.21614772999999</v>
      </c>
      <c r="BH43" s="201">
        <f t="shared" si="33"/>
        <v>792.21614772999999</v>
      </c>
      <c r="BI43" s="201">
        <f t="shared" si="33"/>
        <v>792.21614772999999</v>
      </c>
      <c r="BJ43" s="201">
        <f t="shared" si="33"/>
        <v>792.21614772999999</v>
      </c>
      <c r="BK43" s="201">
        <f t="shared" si="33"/>
        <v>792.21614772999999</v>
      </c>
      <c r="BL43" s="201">
        <f t="shared" si="33"/>
        <v>792.21614772999999</v>
      </c>
      <c r="BM43" s="201">
        <f t="shared" si="33"/>
        <v>792.21614772999999</v>
      </c>
      <c r="BN43" s="201">
        <f t="shared" si="33"/>
        <v>792.21614772999999</v>
      </c>
      <c r="BO43" s="201">
        <f t="shared" si="33"/>
        <v>792.21614772999999</v>
      </c>
      <c r="BP43" s="201">
        <f t="shared" si="33"/>
        <v>792.21614772999999</v>
      </c>
      <c r="BQ43" s="201">
        <f t="shared" si="33"/>
        <v>792.21614772999999</v>
      </c>
      <c r="BR43" s="201">
        <f t="shared" si="33"/>
        <v>815.98263216189991</v>
      </c>
      <c r="BS43" s="201">
        <f t="shared" si="33"/>
        <v>815.98263216189991</v>
      </c>
      <c r="BT43" s="201">
        <f t="shared" si="33"/>
        <v>815.98263216189991</v>
      </c>
      <c r="BU43" s="201">
        <f t="shared" si="33"/>
        <v>815.98263216189991</v>
      </c>
      <c r="BV43" s="201">
        <f t="shared" si="33"/>
        <v>815.98263216189991</v>
      </c>
      <c r="BW43" s="201">
        <f t="shared" si="33"/>
        <v>815.98263216189991</v>
      </c>
      <c r="BX43" s="201">
        <f t="shared" si="33"/>
        <v>815.98263216189991</v>
      </c>
      <c r="BY43" s="201">
        <f t="shared" si="33"/>
        <v>815.98263216189991</v>
      </c>
      <c r="BZ43" s="201">
        <f t="shared" si="33"/>
        <v>815.98263216189991</v>
      </c>
      <c r="CA43" s="201">
        <f t="shared" si="33"/>
        <v>815.98263216189991</v>
      </c>
      <c r="CB43" s="201">
        <f t="shared" si="33"/>
        <v>815.98263216189991</v>
      </c>
      <c r="CC43" s="201">
        <f t="shared" si="33"/>
        <v>815.98263216189991</v>
      </c>
      <c r="CD43" s="201">
        <f t="shared" si="33"/>
        <v>840.46211112675689</v>
      </c>
      <c r="CE43" s="201">
        <f t="shared" si="33"/>
        <v>840.46211112675689</v>
      </c>
      <c r="CF43" s="201">
        <f t="shared" si="33"/>
        <v>840.46211112675689</v>
      </c>
      <c r="CG43" s="201">
        <f t="shared" si="33"/>
        <v>840.46211112675689</v>
      </c>
      <c r="CH43" s="201">
        <f t="shared" si="33"/>
        <v>840.46211112675689</v>
      </c>
      <c r="CI43" s="201">
        <f t="shared" si="34"/>
        <v>840.46211112675689</v>
      </c>
      <c r="CJ43" s="201">
        <f t="shared" si="34"/>
        <v>840.46211112675689</v>
      </c>
      <c r="CK43" s="201">
        <f t="shared" si="34"/>
        <v>840.46211112675689</v>
      </c>
      <c r="CL43" s="201">
        <f t="shared" si="34"/>
        <v>840.46211112675689</v>
      </c>
      <c r="CM43" s="201">
        <f t="shared" si="34"/>
        <v>840.46211112675689</v>
      </c>
      <c r="CN43" s="201">
        <f t="shared" si="34"/>
        <v>840.46211112675689</v>
      </c>
      <c r="CO43" s="201">
        <f t="shared" si="34"/>
        <v>840.46211112675689</v>
      </c>
      <c r="CP43" s="201">
        <f t="shared" si="34"/>
        <v>865.6759744605597</v>
      </c>
      <c r="CQ43" s="201">
        <f t="shared" si="34"/>
        <v>865.6759744605597</v>
      </c>
      <c r="CR43" s="201">
        <f t="shared" si="34"/>
        <v>865.6759744605597</v>
      </c>
      <c r="CS43" s="201">
        <f t="shared" si="34"/>
        <v>865.6759744605597</v>
      </c>
      <c r="CT43" s="201">
        <f t="shared" si="34"/>
        <v>865.6759744605597</v>
      </c>
      <c r="CU43" s="201">
        <f t="shared" si="34"/>
        <v>865.6759744605597</v>
      </c>
      <c r="CV43" s="201">
        <f t="shared" si="34"/>
        <v>865.6759744605597</v>
      </c>
      <c r="CW43" s="201">
        <f t="shared" si="34"/>
        <v>865.6759744605597</v>
      </c>
      <c r="CX43" s="201">
        <f t="shared" si="34"/>
        <v>865.6759744605597</v>
      </c>
      <c r="CY43" s="201">
        <f t="shared" si="34"/>
        <v>865.6759744605597</v>
      </c>
      <c r="CZ43" s="201">
        <f t="shared" si="34"/>
        <v>865.6759744605597</v>
      </c>
      <c r="DA43" s="201">
        <f t="shared" si="34"/>
        <v>865.6759744605597</v>
      </c>
      <c r="DB43" s="201">
        <f t="shared" si="34"/>
        <v>891.64625369437647</v>
      </c>
      <c r="DC43" s="201">
        <f t="shared" si="34"/>
        <v>891.64625369437647</v>
      </c>
      <c r="DD43" s="201">
        <f t="shared" si="34"/>
        <v>891.64625369437647</v>
      </c>
      <c r="DE43" s="201">
        <f t="shared" si="34"/>
        <v>891.64625369437647</v>
      </c>
      <c r="DF43" s="201">
        <f t="shared" si="34"/>
        <v>891.64625369437647</v>
      </c>
      <c r="DG43" s="201">
        <f t="shared" si="34"/>
        <v>891.64625369437647</v>
      </c>
      <c r="DH43" s="201">
        <f t="shared" si="34"/>
        <v>891.64625369437647</v>
      </c>
      <c r="DI43" s="201">
        <f t="shared" si="34"/>
        <v>891.64625369437647</v>
      </c>
      <c r="DJ43" s="201">
        <f t="shared" si="34"/>
        <v>891.64625369437647</v>
      </c>
      <c r="DK43" s="201">
        <f t="shared" si="34"/>
        <v>891.64625369437647</v>
      </c>
      <c r="DL43" s="201">
        <f t="shared" si="34"/>
        <v>891.64625369437647</v>
      </c>
      <c r="DM43" s="201">
        <f t="shared" si="34"/>
        <v>891.64625369437647</v>
      </c>
      <c r="DN43" s="201">
        <f t="shared" si="34"/>
        <v>918.39564130520773</v>
      </c>
      <c r="DO43" s="201">
        <f t="shared" si="34"/>
        <v>918.39564130520773</v>
      </c>
      <c r="DP43" s="201">
        <f t="shared" si="34"/>
        <v>918.39564130520773</v>
      </c>
      <c r="DQ43" s="201">
        <f t="shared" si="34"/>
        <v>918.39564130520773</v>
      </c>
      <c r="DR43" s="201">
        <f t="shared" si="34"/>
        <v>918.39564130520773</v>
      </c>
      <c r="DS43" s="201">
        <f t="shared" si="34"/>
        <v>918.39564130520773</v>
      </c>
      <c r="DT43" s="201">
        <f t="shared" si="34"/>
        <v>918.39564130520773</v>
      </c>
      <c r="DU43" s="201">
        <f t="shared" si="34"/>
        <v>918.39564130520773</v>
      </c>
      <c r="DV43" s="201">
        <f t="shared" si="34"/>
        <v>918.39564130520773</v>
      </c>
      <c r="DW43" s="201">
        <f t="shared" si="34"/>
        <v>918.39564130520773</v>
      </c>
      <c r="DX43" s="201">
        <f t="shared" si="34"/>
        <v>918.39564130520773</v>
      </c>
      <c r="DY43" s="201">
        <f t="shared" si="34"/>
        <v>918.39564130520773</v>
      </c>
      <c r="DZ43" s="201">
        <f t="shared" si="34"/>
        <v>945.94751054436392</v>
      </c>
      <c r="EA43" s="201">
        <f t="shared" si="34"/>
        <v>945.94751054436392</v>
      </c>
      <c r="EB43" s="201">
        <f t="shared" si="34"/>
        <v>945.94751054436392</v>
      </c>
      <c r="EC43" s="201">
        <f t="shared" si="34"/>
        <v>945.94751054436392</v>
      </c>
      <c r="ED43" s="201">
        <f t="shared" si="34"/>
        <v>945.94751054436392</v>
      </c>
      <c r="EE43" s="201">
        <f t="shared" si="34"/>
        <v>945.94751054436392</v>
      </c>
      <c r="EF43" s="201">
        <f t="shared" si="34"/>
        <v>945.94751054436392</v>
      </c>
      <c r="EG43" s="201">
        <f t="shared" si="34"/>
        <v>945.94751054436392</v>
      </c>
      <c r="EH43" s="201">
        <f t="shared" si="34"/>
        <v>945.94751054436392</v>
      </c>
      <c r="EI43" s="201">
        <f t="shared" si="34"/>
        <v>945.94751054436392</v>
      </c>
      <c r="EJ43" s="201">
        <f t="shared" si="34"/>
        <v>945.94751054436392</v>
      </c>
      <c r="EK43" s="201">
        <f t="shared" si="34"/>
        <v>945.94751054436392</v>
      </c>
    </row>
    <row r="44" spans="1:141" x14ac:dyDescent="0.2">
      <c r="A44" s="121">
        <f t="shared" si="20"/>
        <v>28</v>
      </c>
      <c r="B44" s="131" t="s">
        <v>176</v>
      </c>
      <c r="C44" s="179">
        <v>700</v>
      </c>
      <c r="D44" s="164">
        <v>0.92857000000000001</v>
      </c>
      <c r="V44" s="201">
        <f t="shared" si="31"/>
        <v>649.99900000000002</v>
      </c>
      <c r="W44" s="201">
        <f t="shared" si="33"/>
        <v>649.99900000000002</v>
      </c>
      <c r="X44" s="201">
        <f t="shared" si="33"/>
        <v>649.99900000000002</v>
      </c>
      <c r="Y44" s="201">
        <f t="shared" si="33"/>
        <v>649.99900000000002</v>
      </c>
      <c r="Z44" s="201">
        <f t="shared" si="33"/>
        <v>649.99900000000002</v>
      </c>
      <c r="AA44" s="201">
        <f t="shared" si="33"/>
        <v>649.99900000000002</v>
      </c>
      <c r="AB44" s="201">
        <f t="shared" si="33"/>
        <v>649.99900000000002</v>
      </c>
      <c r="AC44" s="201">
        <f t="shared" si="33"/>
        <v>649.99900000000002</v>
      </c>
      <c r="AD44" s="201">
        <f t="shared" si="33"/>
        <v>649.99900000000002</v>
      </c>
      <c r="AE44" s="201">
        <f t="shared" si="33"/>
        <v>649.99900000000002</v>
      </c>
      <c r="AF44" s="201">
        <f t="shared" si="33"/>
        <v>649.99900000000002</v>
      </c>
      <c r="AG44" s="201">
        <f t="shared" si="33"/>
        <v>649.99900000000002</v>
      </c>
      <c r="AH44" s="201">
        <f t="shared" si="33"/>
        <v>669.49896999999999</v>
      </c>
      <c r="AI44" s="201">
        <f t="shared" si="33"/>
        <v>669.49896999999999</v>
      </c>
      <c r="AJ44" s="201">
        <f t="shared" si="33"/>
        <v>669.49896999999999</v>
      </c>
      <c r="AK44" s="201">
        <f t="shared" si="33"/>
        <v>669.49896999999999</v>
      </c>
      <c r="AL44" s="201">
        <f t="shared" si="33"/>
        <v>669.49896999999999</v>
      </c>
      <c r="AM44" s="201">
        <f t="shared" si="33"/>
        <v>669.49896999999999</v>
      </c>
      <c r="AN44" s="201">
        <f t="shared" si="33"/>
        <v>669.49896999999999</v>
      </c>
      <c r="AO44" s="201">
        <f t="shared" si="33"/>
        <v>669.49896999999999</v>
      </c>
      <c r="AP44" s="201">
        <f t="shared" si="33"/>
        <v>669.49896999999999</v>
      </c>
      <c r="AQ44" s="201">
        <f t="shared" si="33"/>
        <v>669.49896999999999</v>
      </c>
      <c r="AR44" s="201">
        <f t="shared" si="33"/>
        <v>669.49896999999999</v>
      </c>
      <c r="AS44" s="201">
        <f t="shared" si="33"/>
        <v>669.49896999999999</v>
      </c>
      <c r="AT44" s="201">
        <f t="shared" si="33"/>
        <v>689.58393909999995</v>
      </c>
      <c r="AU44" s="201">
        <f t="shared" si="33"/>
        <v>689.58393909999995</v>
      </c>
      <c r="AV44" s="201">
        <f t="shared" si="33"/>
        <v>689.58393909999995</v>
      </c>
      <c r="AW44" s="201">
        <f t="shared" si="33"/>
        <v>689.58393909999995</v>
      </c>
      <c r="AX44" s="201">
        <f t="shared" si="33"/>
        <v>689.58393909999995</v>
      </c>
      <c r="AY44" s="201">
        <f t="shared" si="33"/>
        <v>689.58393909999995</v>
      </c>
      <c r="AZ44" s="201">
        <f t="shared" si="33"/>
        <v>689.58393909999995</v>
      </c>
      <c r="BA44" s="201">
        <f t="shared" si="33"/>
        <v>689.58393909999995</v>
      </c>
      <c r="BB44" s="201">
        <f t="shared" si="33"/>
        <v>689.58393909999995</v>
      </c>
      <c r="BC44" s="201">
        <f t="shared" si="33"/>
        <v>689.58393909999995</v>
      </c>
      <c r="BD44" s="201">
        <f t="shared" si="33"/>
        <v>689.58393909999995</v>
      </c>
      <c r="BE44" s="201">
        <f t="shared" si="33"/>
        <v>689.58393909999995</v>
      </c>
      <c r="BF44" s="201">
        <f t="shared" si="33"/>
        <v>710.27145727300001</v>
      </c>
      <c r="BG44" s="201">
        <f t="shared" si="33"/>
        <v>710.27145727300001</v>
      </c>
      <c r="BH44" s="201">
        <f t="shared" si="33"/>
        <v>710.27145727300001</v>
      </c>
      <c r="BI44" s="201">
        <f t="shared" si="33"/>
        <v>710.27145727300001</v>
      </c>
      <c r="BJ44" s="201">
        <f t="shared" si="33"/>
        <v>710.27145727300001</v>
      </c>
      <c r="BK44" s="201">
        <f t="shared" si="33"/>
        <v>710.27145727300001</v>
      </c>
      <c r="BL44" s="201">
        <f t="shared" si="33"/>
        <v>710.27145727300001</v>
      </c>
      <c r="BM44" s="201">
        <f t="shared" si="33"/>
        <v>710.27145727300001</v>
      </c>
      <c r="BN44" s="201">
        <f t="shared" si="33"/>
        <v>710.27145727300001</v>
      </c>
      <c r="BO44" s="201">
        <f t="shared" si="33"/>
        <v>710.27145727300001</v>
      </c>
      <c r="BP44" s="201">
        <f t="shared" si="33"/>
        <v>710.27145727300001</v>
      </c>
      <c r="BQ44" s="201">
        <f t="shared" si="33"/>
        <v>710.27145727300001</v>
      </c>
      <c r="BR44" s="201">
        <f t="shared" si="33"/>
        <v>731.57960099118998</v>
      </c>
      <c r="BS44" s="201">
        <f t="shared" si="33"/>
        <v>731.57960099118998</v>
      </c>
      <c r="BT44" s="201">
        <f t="shared" si="33"/>
        <v>731.57960099118998</v>
      </c>
      <c r="BU44" s="201">
        <f t="shared" si="33"/>
        <v>731.57960099118998</v>
      </c>
      <c r="BV44" s="201">
        <f t="shared" si="33"/>
        <v>731.57960099118998</v>
      </c>
      <c r="BW44" s="201">
        <f t="shared" si="33"/>
        <v>731.57960099118998</v>
      </c>
      <c r="BX44" s="201">
        <f t="shared" si="33"/>
        <v>731.57960099118998</v>
      </c>
      <c r="BY44" s="201">
        <f t="shared" si="33"/>
        <v>731.57960099118998</v>
      </c>
      <c r="BZ44" s="201">
        <f t="shared" si="33"/>
        <v>731.57960099118998</v>
      </c>
      <c r="CA44" s="201">
        <f t="shared" si="33"/>
        <v>731.57960099118998</v>
      </c>
      <c r="CB44" s="201">
        <f t="shared" si="33"/>
        <v>731.57960099118998</v>
      </c>
      <c r="CC44" s="201">
        <f t="shared" si="33"/>
        <v>731.57960099118998</v>
      </c>
      <c r="CD44" s="201">
        <f t="shared" si="33"/>
        <v>753.52698902092561</v>
      </c>
      <c r="CE44" s="201">
        <f t="shared" si="33"/>
        <v>753.52698902092561</v>
      </c>
      <c r="CF44" s="201">
        <f t="shared" si="33"/>
        <v>753.52698902092561</v>
      </c>
      <c r="CG44" s="201">
        <f t="shared" si="33"/>
        <v>753.52698902092561</v>
      </c>
      <c r="CH44" s="201">
        <f t="shared" si="33"/>
        <v>753.52698902092561</v>
      </c>
      <c r="CI44" s="201">
        <f t="shared" si="34"/>
        <v>753.52698902092561</v>
      </c>
      <c r="CJ44" s="201">
        <f t="shared" si="34"/>
        <v>753.52698902092561</v>
      </c>
      <c r="CK44" s="201">
        <f t="shared" si="34"/>
        <v>753.52698902092561</v>
      </c>
      <c r="CL44" s="201">
        <f t="shared" si="34"/>
        <v>753.52698902092561</v>
      </c>
      <c r="CM44" s="201">
        <f t="shared" si="34"/>
        <v>753.52698902092561</v>
      </c>
      <c r="CN44" s="201">
        <f t="shared" si="34"/>
        <v>753.52698902092561</v>
      </c>
      <c r="CO44" s="201">
        <f t="shared" si="34"/>
        <v>753.52698902092561</v>
      </c>
      <c r="CP44" s="201">
        <f t="shared" si="34"/>
        <v>776.13279869155349</v>
      </c>
      <c r="CQ44" s="201">
        <f t="shared" si="34"/>
        <v>776.13279869155349</v>
      </c>
      <c r="CR44" s="201">
        <f t="shared" si="34"/>
        <v>776.13279869155349</v>
      </c>
      <c r="CS44" s="201">
        <f t="shared" si="34"/>
        <v>776.13279869155349</v>
      </c>
      <c r="CT44" s="201">
        <f t="shared" si="34"/>
        <v>776.13279869155349</v>
      </c>
      <c r="CU44" s="201">
        <f t="shared" si="34"/>
        <v>776.13279869155349</v>
      </c>
      <c r="CV44" s="201">
        <f t="shared" si="34"/>
        <v>776.13279869155349</v>
      </c>
      <c r="CW44" s="201">
        <f t="shared" si="34"/>
        <v>776.13279869155349</v>
      </c>
      <c r="CX44" s="201">
        <f t="shared" si="34"/>
        <v>776.13279869155349</v>
      </c>
      <c r="CY44" s="201">
        <f t="shared" si="34"/>
        <v>776.13279869155349</v>
      </c>
      <c r="CZ44" s="201">
        <f t="shared" si="34"/>
        <v>776.13279869155349</v>
      </c>
      <c r="DA44" s="201">
        <f t="shared" si="34"/>
        <v>776.13279869155349</v>
      </c>
      <c r="DB44" s="201">
        <f t="shared" si="34"/>
        <v>799.41678265230007</v>
      </c>
      <c r="DC44" s="201">
        <f t="shared" si="34"/>
        <v>799.41678265230007</v>
      </c>
      <c r="DD44" s="201">
        <f t="shared" si="34"/>
        <v>799.41678265230007</v>
      </c>
      <c r="DE44" s="201">
        <f t="shared" si="34"/>
        <v>799.41678265230007</v>
      </c>
      <c r="DF44" s="201">
        <f t="shared" si="34"/>
        <v>799.41678265230007</v>
      </c>
      <c r="DG44" s="201">
        <f t="shared" si="34"/>
        <v>799.41678265230007</v>
      </c>
      <c r="DH44" s="201">
        <f t="shared" si="34"/>
        <v>799.41678265230007</v>
      </c>
      <c r="DI44" s="201">
        <f t="shared" si="34"/>
        <v>799.41678265230007</v>
      </c>
      <c r="DJ44" s="201">
        <f t="shared" si="34"/>
        <v>799.41678265230007</v>
      </c>
      <c r="DK44" s="201">
        <f t="shared" si="34"/>
        <v>799.41678265230007</v>
      </c>
      <c r="DL44" s="201">
        <f t="shared" si="34"/>
        <v>799.41678265230007</v>
      </c>
      <c r="DM44" s="201">
        <f t="shared" si="34"/>
        <v>799.41678265230007</v>
      </c>
      <c r="DN44" s="201">
        <f t="shared" si="34"/>
        <v>823.39928613186896</v>
      </c>
      <c r="DO44" s="201">
        <f t="shared" si="34"/>
        <v>823.39928613186896</v>
      </c>
      <c r="DP44" s="201">
        <f t="shared" si="34"/>
        <v>823.39928613186896</v>
      </c>
      <c r="DQ44" s="201">
        <f t="shared" si="34"/>
        <v>823.39928613186896</v>
      </c>
      <c r="DR44" s="201">
        <f t="shared" si="34"/>
        <v>823.39928613186896</v>
      </c>
      <c r="DS44" s="201">
        <f t="shared" si="34"/>
        <v>823.39928613186896</v>
      </c>
      <c r="DT44" s="201">
        <f t="shared" si="34"/>
        <v>823.39928613186896</v>
      </c>
      <c r="DU44" s="201">
        <f t="shared" si="34"/>
        <v>823.39928613186896</v>
      </c>
      <c r="DV44" s="201">
        <f t="shared" si="34"/>
        <v>823.39928613186896</v>
      </c>
      <c r="DW44" s="201">
        <f t="shared" si="34"/>
        <v>823.39928613186896</v>
      </c>
      <c r="DX44" s="201">
        <f t="shared" si="34"/>
        <v>823.39928613186896</v>
      </c>
      <c r="DY44" s="201">
        <f t="shared" si="34"/>
        <v>823.39928613186896</v>
      </c>
      <c r="DZ44" s="201">
        <f t="shared" si="34"/>
        <v>848.1012647158251</v>
      </c>
      <c r="EA44" s="201">
        <f t="shared" si="34"/>
        <v>848.1012647158251</v>
      </c>
      <c r="EB44" s="201">
        <f t="shared" si="34"/>
        <v>848.1012647158251</v>
      </c>
      <c r="EC44" s="201">
        <f t="shared" si="34"/>
        <v>848.1012647158251</v>
      </c>
      <c r="ED44" s="201">
        <f t="shared" si="34"/>
        <v>848.1012647158251</v>
      </c>
      <c r="EE44" s="201">
        <f t="shared" si="34"/>
        <v>848.1012647158251</v>
      </c>
      <c r="EF44" s="201">
        <f t="shared" si="34"/>
        <v>848.1012647158251</v>
      </c>
      <c r="EG44" s="201">
        <f t="shared" si="34"/>
        <v>848.1012647158251</v>
      </c>
      <c r="EH44" s="201">
        <f t="shared" si="34"/>
        <v>848.1012647158251</v>
      </c>
      <c r="EI44" s="201">
        <f t="shared" si="34"/>
        <v>848.1012647158251</v>
      </c>
      <c r="EJ44" s="201">
        <f t="shared" si="34"/>
        <v>848.1012647158251</v>
      </c>
      <c r="EK44" s="201">
        <f t="shared" si="34"/>
        <v>848.1012647158251</v>
      </c>
    </row>
    <row r="45" spans="1:141" x14ac:dyDescent="0.2">
      <c r="A45" s="121">
        <f t="shared" si="20"/>
        <v>29</v>
      </c>
      <c r="B45" s="131" t="s">
        <v>176</v>
      </c>
      <c r="C45" s="179">
        <v>700</v>
      </c>
      <c r="D45" s="164">
        <v>1.1428</v>
      </c>
      <c r="V45" s="201">
        <f t="shared" si="31"/>
        <v>799.96</v>
      </c>
      <c r="W45" s="201">
        <f t="shared" si="33"/>
        <v>799.96</v>
      </c>
      <c r="X45" s="201">
        <f t="shared" si="33"/>
        <v>799.96</v>
      </c>
      <c r="Y45" s="201">
        <f t="shared" si="33"/>
        <v>799.96</v>
      </c>
      <c r="Z45" s="201">
        <f t="shared" si="33"/>
        <v>799.96</v>
      </c>
      <c r="AA45" s="201">
        <f t="shared" si="33"/>
        <v>799.96</v>
      </c>
      <c r="AB45" s="201">
        <f t="shared" si="33"/>
        <v>799.96</v>
      </c>
      <c r="AC45" s="201">
        <f t="shared" si="33"/>
        <v>799.96</v>
      </c>
      <c r="AD45" s="201">
        <f t="shared" si="33"/>
        <v>799.96</v>
      </c>
      <c r="AE45" s="201">
        <f t="shared" si="33"/>
        <v>799.96</v>
      </c>
      <c r="AF45" s="201">
        <f t="shared" si="33"/>
        <v>799.96</v>
      </c>
      <c r="AG45" s="201">
        <f t="shared" si="33"/>
        <v>799.96</v>
      </c>
      <c r="AH45" s="201">
        <f t="shared" si="33"/>
        <v>823.95880000000011</v>
      </c>
      <c r="AI45" s="201">
        <f t="shared" si="33"/>
        <v>823.95880000000011</v>
      </c>
      <c r="AJ45" s="201">
        <f t="shared" si="33"/>
        <v>823.95880000000011</v>
      </c>
      <c r="AK45" s="201">
        <f t="shared" si="33"/>
        <v>823.95880000000011</v>
      </c>
      <c r="AL45" s="201">
        <f t="shared" si="33"/>
        <v>823.95880000000011</v>
      </c>
      <c r="AM45" s="201">
        <f t="shared" si="33"/>
        <v>823.95880000000011</v>
      </c>
      <c r="AN45" s="201">
        <f t="shared" si="33"/>
        <v>823.95880000000011</v>
      </c>
      <c r="AO45" s="201">
        <f t="shared" si="33"/>
        <v>823.95880000000011</v>
      </c>
      <c r="AP45" s="201">
        <f t="shared" si="33"/>
        <v>823.95880000000011</v>
      </c>
      <c r="AQ45" s="201">
        <f t="shared" si="33"/>
        <v>823.95880000000011</v>
      </c>
      <c r="AR45" s="201">
        <f t="shared" si="33"/>
        <v>823.95880000000011</v>
      </c>
      <c r="AS45" s="201">
        <f t="shared" si="33"/>
        <v>823.95880000000011</v>
      </c>
      <c r="AT45" s="201">
        <f t="shared" si="33"/>
        <v>848.67756399999996</v>
      </c>
      <c r="AU45" s="201">
        <f t="shared" si="33"/>
        <v>848.67756399999996</v>
      </c>
      <c r="AV45" s="201">
        <f t="shared" si="33"/>
        <v>848.67756399999996</v>
      </c>
      <c r="AW45" s="201">
        <f t="shared" si="33"/>
        <v>848.67756399999996</v>
      </c>
      <c r="AX45" s="201">
        <f t="shared" si="33"/>
        <v>848.67756399999996</v>
      </c>
      <c r="AY45" s="201">
        <f t="shared" si="33"/>
        <v>848.67756399999996</v>
      </c>
      <c r="AZ45" s="201">
        <f t="shared" si="33"/>
        <v>848.67756399999996</v>
      </c>
      <c r="BA45" s="201">
        <f t="shared" si="33"/>
        <v>848.67756399999996</v>
      </c>
      <c r="BB45" s="201">
        <f t="shared" si="33"/>
        <v>848.67756399999996</v>
      </c>
      <c r="BC45" s="201">
        <f t="shared" si="33"/>
        <v>848.67756399999996</v>
      </c>
      <c r="BD45" s="201">
        <f t="shared" si="33"/>
        <v>848.67756399999996</v>
      </c>
      <c r="BE45" s="201">
        <f t="shared" si="33"/>
        <v>848.67756399999996</v>
      </c>
      <c r="BF45" s="201">
        <f t="shared" si="33"/>
        <v>874.13789092000002</v>
      </c>
      <c r="BG45" s="201">
        <f t="shared" si="33"/>
        <v>874.13789092000002</v>
      </c>
      <c r="BH45" s="201">
        <f t="shared" si="33"/>
        <v>874.13789092000002</v>
      </c>
      <c r="BI45" s="201">
        <f t="shared" si="33"/>
        <v>874.13789092000002</v>
      </c>
      <c r="BJ45" s="201">
        <f t="shared" si="33"/>
        <v>874.13789092000002</v>
      </c>
      <c r="BK45" s="201">
        <f t="shared" si="33"/>
        <v>874.13789092000002</v>
      </c>
      <c r="BL45" s="201">
        <f t="shared" si="33"/>
        <v>874.13789092000002</v>
      </c>
      <c r="BM45" s="201">
        <f t="shared" si="33"/>
        <v>874.13789092000002</v>
      </c>
      <c r="BN45" s="201">
        <f t="shared" si="33"/>
        <v>874.13789092000002</v>
      </c>
      <c r="BO45" s="201">
        <f t="shared" si="33"/>
        <v>874.13789092000002</v>
      </c>
      <c r="BP45" s="201">
        <f t="shared" si="33"/>
        <v>874.13789092000002</v>
      </c>
      <c r="BQ45" s="201">
        <f t="shared" si="33"/>
        <v>874.13789092000002</v>
      </c>
      <c r="BR45" s="201">
        <f t="shared" si="33"/>
        <v>900.36202764760003</v>
      </c>
      <c r="BS45" s="201">
        <f t="shared" si="33"/>
        <v>900.36202764760003</v>
      </c>
      <c r="BT45" s="201">
        <f t="shared" si="33"/>
        <v>900.36202764760003</v>
      </c>
      <c r="BU45" s="201">
        <f t="shared" si="33"/>
        <v>900.36202764760003</v>
      </c>
      <c r="BV45" s="201">
        <f t="shared" si="33"/>
        <v>900.36202764760003</v>
      </c>
      <c r="BW45" s="201">
        <f t="shared" si="33"/>
        <v>900.36202764760003</v>
      </c>
      <c r="BX45" s="201">
        <f t="shared" si="33"/>
        <v>900.36202764760003</v>
      </c>
      <c r="BY45" s="201">
        <f t="shared" si="33"/>
        <v>900.36202764760003</v>
      </c>
      <c r="BZ45" s="201">
        <f t="shared" si="33"/>
        <v>900.36202764760003</v>
      </c>
      <c r="CA45" s="201">
        <f t="shared" si="33"/>
        <v>900.36202764760003</v>
      </c>
      <c r="CB45" s="201">
        <f t="shared" si="33"/>
        <v>900.36202764760003</v>
      </c>
      <c r="CC45" s="201">
        <f t="shared" si="33"/>
        <v>900.36202764760003</v>
      </c>
      <c r="CD45" s="201">
        <f t="shared" si="33"/>
        <v>927.37288847702791</v>
      </c>
      <c r="CE45" s="201">
        <f t="shared" si="33"/>
        <v>927.37288847702791</v>
      </c>
      <c r="CF45" s="201">
        <f t="shared" si="33"/>
        <v>927.37288847702791</v>
      </c>
      <c r="CG45" s="201">
        <f t="shared" si="33"/>
        <v>927.37288847702791</v>
      </c>
      <c r="CH45" s="201">
        <f t="shared" ref="CH45:EK48" si="35">($C45*$D45)*(1+Rental_Increase)^(CH$3-1)</f>
        <v>927.37288847702791</v>
      </c>
      <c r="CI45" s="201">
        <f t="shared" si="35"/>
        <v>927.37288847702791</v>
      </c>
      <c r="CJ45" s="201">
        <f t="shared" si="35"/>
        <v>927.37288847702791</v>
      </c>
      <c r="CK45" s="201">
        <f t="shared" si="35"/>
        <v>927.37288847702791</v>
      </c>
      <c r="CL45" s="201">
        <f t="shared" si="35"/>
        <v>927.37288847702791</v>
      </c>
      <c r="CM45" s="201">
        <f t="shared" si="35"/>
        <v>927.37288847702791</v>
      </c>
      <c r="CN45" s="201">
        <f t="shared" si="35"/>
        <v>927.37288847702791</v>
      </c>
      <c r="CO45" s="201">
        <f t="shared" si="35"/>
        <v>927.37288847702791</v>
      </c>
      <c r="CP45" s="201">
        <f t="shared" si="35"/>
        <v>955.19407513133876</v>
      </c>
      <c r="CQ45" s="201">
        <f t="shared" si="35"/>
        <v>955.19407513133876</v>
      </c>
      <c r="CR45" s="201">
        <f t="shared" si="35"/>
        <v>955.19407513133876</v>
      </c>
      <c r="CS45" s="201">
        <f t="shared" si="35"/>
        <v>955.19407513133876</v>
      </c>
      <c r="CT45" s="201">
        <f t="shared" si="35"/>
        <v>955.19407513133876</v>
      </c>
      <c r="CU45" s="201">
        <f t="shared" si="35"/>
        <v>955.19407513133876</v>
      </c>
      <c r="CV45" s="201">
        <f t="shared" si="35"/>
        <v>955.19407513133876</v>
      </c>
      <c r="CW45" s="201">
        <f t="shared" si="35"/>
        <v>955.19407513133876</v>
      </c>
      <c r="CX45" s="201">
        <f t="shared" si="35"/>
        <v>955.19407513133876</v>
      </c>
      <c r="CY45" s="201">
        <f t="shared" si="35"/>
        <v>955.19407513133876</v>
      </c>
      <c r="CZ45" s="201">
        <f t="shared" si="35"/>
        <v>955.19407513133876</v>
      </c>
      <c r="DA45" s="201">
        <f t="shared" si="35"/>
        <v>955.19407513133876</v>
      </c>
      <c r="DB45" s="201">
        <f t="shared" si="35"/>
        <v>983.84989738527906</v>
      </c>
      <c r="DC45" s="201">
        <f t="shared" si="35"/>
        <v>983.84989738527906</v>
      </c>
      <c r="DD45" s="201">
        <f t="shared" si="35"/>
        <v>983.84989738527906</v>
      </c>
      <c r="DE45" s="201">
        <f t="shared" si="35"/>
        <v>983.84989738527906</v>
      </c>
      <c r="DF45" s="201">
        <f t="shared" si="35"/>
        <v>983.84989738527906</v>
      </c>
      <c r="DG45" s="201">
        <f t="shared" si="35"/>
        <v>983.84989738527906</v>
      </c>
      <c r="DH45" s="201">
        <f t="shared" si="35"/>
        <v>983.84989738527906</v>
      </c>
      <c r="DI45" s="201">
        <f t="shared" si="35"/>
        <v>983.84989738527906</v>
      </c>
      <c r="DJ45" s="201">
        <f t="shared" si="35"/>
        <v>983.84989738527906</v>
      </c>
      <c r="DK45" s="201">
        <f t="shared" si="35"/>
        <v>983.84989738527906</v>
      </c>
      <c r="DL45" s="201">
        <f t="shared" si="35"/>
        <v>983.84989738527906</v>
      </c>
      <c r="DM45" s="201">
        <f t="shared" si="35"/>
        <v>983.84989738527906</v>
      </c>
      <c r="DN45" s="201">
        <f t="shared" si="35"/>
        <v>1013.3653943068373</v>
      </c>
      <c r="DO45" s="201">
        <f t="shared" si="35"/>
        <v>1013.3653943068373</v>
      </c>
      <c r="DP45" s="201">
        <f t="shared" si="35"/>
        <v>1013.3653943068373</v>
      </c>
      <c r="DQ45" s="201">
        <f t="shared" si="35"/>
        <v>1013.3653943068373</v>
      </c>
      <c r="DR45" s="201">
        <f t="shared" si="35"/>
        <v>1013.3653943068373</v>
      </c>
      <c r="DS45" s="201">
        <f t="shared" si="35"/>
        <v>1013.3653943068373</v>
      </c>
      <c r="DT45" s="201">
        <f t="shared" si="35"/>
        <v>1013.3653943068373</v>
      </c>
      <c r="DU45" s="201">
        <f t="shared" si="35"/>
        <v>1013.3653943068373</v>
      </c>
      <c r="DV45" s="201">
        <f t="shared" si="35"/>
        <v>1013.3653943068373</v>
      </c>
      <c r="DW45" s="201">
        <f t="shared" si="35"/>
        <v>1013.3653943068373</v>
      </c>
      <c r="DX45" s="201">
        <f t="shared" si="35"/>
        <v>1013.3653943068373</v>
      </c>
      <c r="DY45" s="201">
        <f t="shared" si="35"/>
        <v>1013.3653943068373</v>
      </c>
      <c r="DZ45" s="201">
        <f t="shared" si="35"/>
        <v>1043.7663561360425</v>
      </c>
      <c r="EA45" s="201">
        <f t="shared" si="35"/>
        <v>1043.7663561360425</v>
      </c>
      <c r="EB45" s="201">
        <f t="shared" si="35"/>
        <v>1043.7663561360425</v>
      </c>
      <c r="EC45" s="201">
        <f t="shared" si="35"/>
        <v>1043.7663561360425</v>
      </c>
      <c r="ED45" s="201">
        <f t="shared" si="35"/>
        <v>1043.7663561360425</v>
      </c>
      <c r="EE45" s="201">
        <f t="shared" si="35"/>
        <v>1043.7663561360425</v>
      </c>
      <c r="EF45" s="201">
        <f t="shared" si="35"/>
        <v>1043.7663561360425</v>
      </c>
      <c r="EG45" s="201">
        <f t="shared" si="35"/>
        <v>1043.7663561360425</v>
      </c>
      <c r="EH45" s="201">
        <f t="shared" si="35"/>
        <v>1043.7663561360425</v>
      </c>
      <c r="EI45" s="201">
        <f t="shared" si="35"/>
        <v>1043.7663561360425</v>
      </c>
      <c r="EJ45" s="201">
        <f t="shared" si="35"/>
        <v>1043.7663561360425</v>
      </c>
      <c r="EK45" s="201">
        <f t="shared" si="35"/>
        <v>1043.7663561360425</v>
      </c>
    </row>
    <row r="46" spans="1:141" x14ac:dyDescent="0.2">
      <c r="A46" s="121">
        <f t="shared" si="20"/>
        <v>30</v>
      </c>
      <c r="B46" s="131" t="s">
        <v>176</v>
      </c>
      <c r="C46" s="179">
        <v>700</v>
      </c>
      <c r="D46" s="164">
        <v>1.1428</v>
      </c>
      <c r="V46" s="201">
        <f t="shared" si="31"/>
        <v>799.96</v>
      </c>
      <c r="W46" s="201">
        <f t="shared" ref="W46:CH49" si="36">($C46*$D46)*(1+Rental_Increase)^(W$3-1)</f>
        <v>799.96</v>
      </c>
      <c r="X46" s="201">
        <f t="shared" si="36"/>
        <v>799.96</v>
      </c>
      <c r="Y46" s="201">
        <f t="shared" si="36"/>
        <v>799.96</v>
      </c>
      <c r="Z46" s="201">
        <f t="shared" si="36"/>
        <v>799.96</v>
      </c>
      <c r="AA46" s="201">
        <f t="shared" si="36"/>
        <v>799.96</v>
      </c>
      <c r="AB46" s="201">
        <f t="shared" si="36"/>
        <v>799.96</v>
      </c>
      <c r="AC46" s="201">
        <f t="shared" si="36"/>
        <v>799.96</v>
      </c>
      <c r="AD46" s="201">
        <f t="shared" si="36"/>
        <v>799.96</v>
      </c>
      <c r="AE46" s="201">
        <f t="shared" si="36"/>
        <v>799.96</v>
      </c>
      <c r="AF46" s="201">
        <f t="shared" si="36"/>
        <v>799.96</v>
      </c>
      <c r="AG46" s="201">
        <f t="shared" si="36"/>
        <v>799.96</v>
      </c>
      <c r="AH46" s="201">
        <f t="shared" si="36"/>
        <v>823.95880000000011</v>
      </c>
      <c r="AI46" s="201">
        <f t="shared" si="36"/>
        <v>823.95880000000011</v>
      </c>
      <c r="AJ46" s="201">
        <f t="shared" si="36"/>
        <v>823.95880000000011</v>
      </c>
      <c r="AK46" s="201">
        <f t="shared" si="36"/>
        <v>823.95880000000011</v>
      </c>
      <c r="AL46" s="201">
        <f t="shared" si="36"/>
        <v>823.95880000000011</v>
      </c>
      <c r="AM46" s="201">
        <f t="shared" si="36"/>
        <v>823.95880000000011</v>
      </c>
      <c r="AN46" s="201">
        <f t="shared" si="36"/>
        <v>823.95880000000011</v>
      </c>
      <c r="AO46" s="201">
        <f t="shared" si="36"/>
        <v>823.95880000000011</v>
      </c>
      <c r="AP46" s="201">
        <f t="shared" si="36"/>
        <v>823.95880000000011</v>
      </c>
      <c r="AQ46" s="201">
        <f t="shared" si="36"/>
        <v>823.95880000000011</v>
      </c>
      <c r="AR46" s="201">
        <f t="shared" si="36"/>
        <v>823.95880000000011</v>
      </c>
      <c r="AS46" s="201">
        <f t="shared" si="36"/>
        <v>823.95880000000011</v>
      </c>
      <c r="AT46" s="201">
        <f t="shared" si="36"/>
        <v>848.67756399999996</v>
      </c>
      <c r="AU46" s="201">
        <f t="shared" si="36"/>
        <v>848.67756399999996</v>
      </c>
      <c r="AV46" s="201">
        <f t="shared" si="36"/>
        <v>848.67756399999996</v>
      </c>
      <c r="AW46" s="201">
        <f t="shared" si="36"/>
        <v>848.67756399999996</v>
      </c>
      <c r="AX46" s="201">
        <f t="shared" si="36"/>
        <v>848.67756399999996</v>
      </c>
      <c r="AY46" s="201">
        <f t="shared" si="36"/>
        <v>848.67756399999996</v>
      </c>
      <c r="AZ46" s="201">
        <f t="shared" si="36"/>
        <v>848.67756399999996</v>
      </c>
      <c r="BA46" s="201">
        <f t="shared" si="36"/>
        <v>848.67756399999996</v>
      </c>
      <c r="BB46" s="201">
        <f t="shared" si="36"/>
        <v>848.67756399999996</v>
      </c>
      <c r="BC46" s="201">
        <f t="shared" si="36"/>
        <v>848.67756399999996</v>
      </c>
      <c r="BD46" s="201">
        <f t="shared" si="36"/>
        <v>848.67756399999996</v>
      </c>
      <c r="BE46" s="201">
        <f t="shared" si="36"/>
        <v>848.67756399999996</v>
      </c>
      <c r="BF46" s="201">
        <f t="shared" si="36"/>
        <v>874.13789092000002</v>
      </c>
      <c r="BG46" s="201">
        <f t="shared" si="36"/>
        <v>874.13789092000002</v>
      </c>
      <c r="BH46" s="201">
        <f t="shared" si="36"/>
        <v>874.13789092000002</v>
      </c>
      <c r="BI46" s="201">
        <f t="shared" si="36"/>
        <v>874.13789092000002</v>
      </c>
      <c r="BJ46" s="201">
        <f t="shared" si="36"/>
        <v>874.13789092000002</v>
      </c>
      <c r="BK46" s="201">
        <f t="shared" si="36"/>
        <v>874.13789092000002</v>
      </c>
      <c r="BL46" s="201">
        <f t="shared" si="36"/>
        <v>874.13789092000002</v>
      </c>
      <c r="BM46" s="201">
        <f t="shared" si="36"/>
        <v>874.13789092000002</v>
      </c>
      <c r="BN46" s="201">
        <f t="shared" si="36"/>
        <v>874.13789092000002</v>
      </c>
      <c r="BO46" s="201">
        <f t="shared" si="36"/>
        <v>874.13789092000002</v>
      </c>
      <c r="BP46" s="201">
        <f t="shared" si="36"/>
        <v>874.13789092000002</v>
      </c>
      <c r="BQ46" s="201">
        <f t="shared" si="36"/>
        <v>874.13789092000002</v>
      </c>
      <c r="BR46" s="201">
        <f t="shared" si="36"/>
        <v>900.36202764760003</v>
      </c>
      <c r="BS46" s="201">
        <f t="shared" si="36"/>
        <v>900.36202764760003</v>
      </c>
      <c r="BT46" s="201">
        <f t="shared" si="36"/>
        <v>900.36202764760003</v>
      </c>
      <c r="BU46" s="201">
        <f t="shared" si="36"/>
        <v>900.36202764760003</v>
      </c>
      <c r="BV46" s="201">
        <f t="shared" si="36"/>
        <v>900.36202764760003</v>
      </c>
      <c r="BW46" s="201">
        <f t="shared" si="36"/>
        <v>900.36202764760003</v>
      </c>
      <c r="BX46" s="201">
        <f t="shared" si="36"/>
        <v>900.36202764760003</v>
      </c>
      <c r="BY46" s="201">
        <f t="shared" si="36"/>
        <v>900.36202764760003</v>
      </c>
      <c r="BZ46" s="201">
        <f t="shared" si="36"/>
        <v>900.36202764760003</v>
      </c>
      <c r="CA46" s="201">
        <f t="shared" si="36"/>
        <v>900.36202764760003</v>
      </c>
      <c r="CB46" s="201">
        <f t="shared" si="36"/>
        <v>900.36202764760003</v>
      </c>
      <c r="CC46" s="201">
        <f t="shared" si="36"/>
        <v>900.36202764760003</v>
      </c>
      <c r="CD46" s="201">
        <f t="shared" si="36"/>
        <v>927.37288847702791</v>
      </c>
      <c r="CE46" s="201">
        <f t="shared" si="36"/>
        <v>927.37288847702791</v>
      </c>
      <c r="CF46" s="201">
        <f t="shared" si="36"/>
        <v>927.37288847702791</v>
      </c>
      <c r="CG46" s="201">
        <f t="shared" si="36"/>
        <v>927.37288847702791</v>
      </c>
      <c r="CH46" s="201">
        <f t="shared" si="36"/>
        <v>927.37288847702791</v>
      </c>
      <c r="CI46" s="201">
        <f t="shared" si="35"/>
        <v>927.37288847702791</v>
      </c>
      <c r="CJ46" s="201">
        <f t="shared" si="35"/>
        <v>927.37288847702791</v>
      </c>
      <c r="CK46" s="201">
        <f t="shared" si="35"/>
        <v>927.37288847702791</v>
      </c>
      <c r="CL46" s="201">
        <f t="shared" si="35"/>
        <v>927.37288847702791</v>
      </c>
      <c r="CM46" s="201">
        <f t="shared" si="35"/>
        <v>927.37288847702791</v>
      </c>
      <c r="CN46" s="201">
        <f t="shared" si="35"/>
        <v>927.37288847702791</v>
      </c>
      <c r="CO46" s="201">
        <f t="shared" si="35"/>
        <v>927.37288847702791</v>
      </c>
      <c r="CP46" s="201">
        <f t="shared" si="35"/>
        <v>955.19407513133876</v>
      </c>
      <c r="CQ46" s="201">
        <f t="shared" si="35"/>
        <v>955.19407513133876</v>
      </c>
      <c r="CR46" s="201">
        <f t="shared" si="35"/>
        <v>955.19407513133876</v>
      </c>
      <c r="CS46" s="201">
        <f t="shared" si="35"/>
        <v>955.19407513133876</v>
      </c>
      <c r="CT46" s="201">
        <f t="shared" si="35"/>
        <v>955.19407513133876</v>
      </c>
      <c r="CU46" s="201">
        <f t="shared" si="35"/>
        <v>955.19407513133876</v>
      </c>
      <c r="CV46" s="201">
        <f t="shared" si="35"/>
        <v>955.19407513133876</v>
      </c>
      <c r="CW46" s="201">
        <f t="shared" si="35"/>
        <v>955.19407513133876</v>
      </c>
      <c r="CX46" s="201">
        <f t="shared" si="35"/>
        <v>955.19407513133876</v>
      </c>
      <c r="CY46" s="201">
        <f t="shared" si="35"/>
        <v>955.19407513133876</v>
      </c>
      <c r="CZ46" s="201">
        <f t="shared" si="35"/>
        <v>955.19407513133876</v>
      </c>
      <c r="DA46" s="201">
        <f t="shared" si="35"/>
        <v>955.19407513133876</v>
      </c>
      <c r="DB46" s="201">
        <f t="shared" si="35"/>
        <v>983.84989738527906</v>
      </c>
      <c r="DC46" s="201">
        <f t="shared" si="35"/>
        <v>983.84989738527906</v>
      </c>
      <c r="DD46" s="201">
        <f t="shared" si="35"/>
        <v>983.84989738527906</v>
      </c>
      <c r="DE46" s="201">
        <f t="shared" si="35"/>
        <v>983.84989738527906</v>
      </c>
      <c r="DF46" s="201">
        <f t="shared" si="35"/>
        <v>983.84989738527906</v>
      </c>
      <c r="DG46" s="201">
        <f t="shared" si="35"/>
        <v>983.84989738527906</v>
      </c>
      <c r="DH46" s="201">
        <f t="shared" si="35"/>
        <v>983.84989738527906</v>
      </c>
      <c r="DI46" s="201">
        <f t="shared" si="35"/>
        <v>983.84989738527906</v>
      </c>
      <c r="DJ46" s="201">
        <f t="shared" si="35"/>
        <v>983.84989738527906</v>
      </c>
      <c r="DK46" s="201">
        <f t="shared" si="35"/>
        <v>983.84989738527906</v>
      </c>
      <c r="DL46" s="201">
        <f t="shared" si="35"/>
        <v>983.84989738527906</v>
      </c>
      <c r="DM46" s="201">
        <f t="shared" si="35"/>
        <v>983.84989738527906</v>
      </c>
      <c r="DN46" s="201">
        <f t="shared" si="35"/>
        <v>1013.3653943068373</v>
      </c>
      <c r="DO46" s="201">
        <f t="shared" si="35"/>
        <v>1013.3653943068373</v>
      </c>
      <c r="DP46" s="201">
        <f t="shared" si="35"/>
        <v>1013.3653943068373</v>
      </c>
      <c r="DQ46" s="201">
        <f t="shared" si="35"/>
        <v>1013.3653943068373</v>
      </c>
      <c r="DR46" s="201">
        <f t="shared" si="35"/>
        <v>1013.3653943068373</v>
      </c>
      <c r="DS46" s="201">
        <f t="shared" si="35"/>
        <v>1013.3653943068373</v>
      </c>
      <c r="DT46" s="201">
        <f t="shared" si="35"/>
        <v>1013.3653943068373</v>
      </c>
      <c r="DU46" s="201">
        <f t="shared" si="35"/>
        <v>1013.3653943068373</v>
      </c>
      <c r="DV46" s="201">
        <f t="shared" si="35"/>
        <v>1013.3653943068373</v>
      </c>
      <c r="DW46" s="201">
        <f t="shared" si="35"/>
        <v>1013.3653943068373</v>
      </c>
      <c r="DX46" s="201">
        <f t="shared" si="35"/>
        <v>1013.3653943068373</v>
      </c>
      <c r="DY46" s="201">
        <f t="shared" si="35"/>
        <v>1013.3653943068373</v>
      </c>
      <c r="DZ46" s="201">
        <f t="shared" si="35"/>
        <v>1043.7663561360425</v>
      </c>
      <c r="EA46" s="201">
        <f t="shared" si="35"/>
        <v>1043.7663561360425</v>
      </c>
      <c r="EB46" s="201">
        <f t="shared" si="35"/>
        <v>1043.7663561360425</v>
      </c>
      <c r="EC46" s="201">
        <f t="shared" si="35"/>
        <v>1043.7663561360425</v>
      </c>
      <c r="ED46" s="201">
        <f t="shared" si="35"/>
        <v>1043.7663561360425</v>
      </c>
      <c r="EE46" s="201">
        <f t="shared" si="35"/>
        <v>1043.7663561360425</v>
      </c>
      <c r="EF46" s="201">
        <f t="shared" si="35"/>
        <v>1043.7663561360425</v>
      </c>
      <c r="EG46" s="201">
        <f t="shared" si="35"/>
        <v>1043.7663561360425</v>
      </c>
      <c r="EH46" s="201">
        <f t="shared" si="35"/>
        <v>1043.7663561360425</v>
      </c>
      <c r="EI46" s="201">
        <f t="shared" si="35"/>
        <v>1043.7663561360425</v>
      </c>
      <c r="EJ46" s="201">
        <f t="shared" si="35"/>
        <v>1043.7663561360425</v>
      </c>
      <c r="EK46" s="201">
        <f t="shared" si="35"/>
        <v>1043.7663561360425</v>
      </c>
    </row>
    <row r="47" spans="1:141" x14ac:dyDescent="0.2">
      <c r="A47" s="121">
        <f t="shared" si="20"/>
        <v>31</v>
      </c>
      <c r="B47" s="131" t="s">
        <v>176</v>
      </c>
      <c r="C47" s="179">
        <v>700</v>
      </c>
      <c r="D47" s="164">
        <v>1.0357000000000001</v>
      </c>
      <c r="V47" s="201">
        <f t="shared" si="31"/>
        <v>724.99</v>
      </c>
      <c r="W47" s="201">
        <f t="shared" si="36"/>
        <v>724.99</v>
      </c>
      <c r="X47" s="201">
        <f t="shared" si="36"/>
        <v>724.99</v>
      </c>
      <c r="Y47" s="201">
        <f t="shared" si="36"/>
        <v>724.99</v>
      </c>
      <c r="Z47" s="201">
        <f t="shared" si="36"/>
        <v>724.99</v>
      </c>
      <c r="AA47" s="201">
        <f t="shared" si="36"/>
        <v>724.99</v>
      </c>
      <c r="AB47" s="201">
        <f t="shared" si="36"/>
        <v>724.99</v>
      </c>
      <c r="AC47" s="201">
        <f t="shared" si="36"/>
        <v>724.99</v>
      </c>
      <c r="AD47" s="201">
        <f t="shared" si="36"/>
        <v>724.99</v>
      </c>
      <c r="AE47" s="201">
        <f t="shared" si="36"/>
        <v>724.99</v>
      </c>
      <c r="AF47" s="201">
        <f t="shared" si="36"/>
        <v>724.99</v>
      </c>
      <c r="AG47" s="201">
        <f t="shared" si="36"/>
        <v>724.99</v>
      </c>
      <c r="AH47" s="201">
        <f t="shared" si="36"/>
        <v>746.73970000000008</v>
      </c>
      <c r="AI47" s="201">
        <f t="shared" si="36"/>
        <v>746.73970000000008</v>
      </c>
      <c r="AJ47" s="201">
        <f t="shared" si="36"/>
        <v>746.73970000000008</v>
      </c>
      <c r="AK47" s="201">
        <f t="shared" si="36"/>
        <v>746.73970000000008</v>
      </c>
      <c r="AL47" s="201">
        <f t="shared" si="36"/>
        <v>746.73970000000008</v>
      </c>
      <c r="AM47" s="201">
        <f t="shared" si="36"/>
        <v>746.73970000000008</v>
      </c>
      <c r="AN47" s="201">
        <f t="shared" si="36"/>
        <v>746.73970000000008</v>
      </c>
      <c r="AO47" s="201">
        <f t="shared" si="36"/>
        <v>746.73970000000008</v>
      </c>
      <c r="AP47" s="201">
        <f t="shared" si="36"/>
        <v>746.73970000000008</v>
      </c>
      <c r="AQ47" s="201">
        <f t="shared" si="36"/>
        <v>746.73970000000008</v>
      </c>
      <c r="AR47" s="201">
        <f t="shared" si="36"/>
        <v>746.73970000000008</v>
      </c>
      <c r="AS47" s="201">
        <f t="shared" si="36"/>
        <v>746.73970000000008</v>
      </c>
      <c r="AT47" s="201">
        <f t="shared" si="36"/>
        <v>769.14189099999999</v>
      </c>
      <c r="AU47" s="201">
        <f t="shared" si="36"/>
        <v>769.14189099999999</v>
      </c>
      <c r="AV47" s="201">
        <f t="shared" si="36"/>
        <v>769.14189099999999</v>
      </c>
      <c r="AW47" s="201">
        <f t="shared" si="36"/>
        <v>769.14189099999999</v>
      </c>
      <c r="AX47" s="201">
        <f t="shared" si="36"/>
        <v>769.14189099999999</v>
      </c>
      <c r="AY47" s="201">
        <f t="shared" si="36"/>
        <v>769.14189099999999</v>
      </c>
      <c r="AZ47" s="201">
        <f t="shared" si="36"/>
        <v>769.14189099999999</v>
      </c>
      <c r="BA47" s="201">
        <f t="shared" si="36"/>
        <v>769.14189099999999</v>
      </c>
      <c r="BB47" s="201">
        <f t="shared" si="36"/>
        <v>769.14189099999999</v>
      </c>
      <c r="BC47" s="201">
        <f t="shared" si="36"/>
        <v>769.14189099999999</v>
      </c>
      <c r="BD47" s="201">
        <f t="shared" si="36"/>
        <v>769.14189099999999</v>
      </c>
      <c r="BE47" s="201">
        <f t="shared" si="36"/>
        <v>769.14189099999999</v>
      </c>
      <c r="BF47" s="201">
        <f t="shared" si="36"/>
        <v>792.21614772999999</v>
      </c>
      <c r="BG47" s="201">
        <f t="shared" si="36"/>
        <v>792.21614772999999</v>
      </c>
      <c r="BH47" s="201">
        <f t="shared" si="36"/>
        <v>792.21614772999999</v>
      </c>
      <c r="BI47" s="201">
        <f t="shared" si="36"/>
        <v>792.21614772999999</v>
      </c>
      <c r="BJ47" s="201">
        <f t="shared" si="36"/>
        <v>792.21614772999999</v>
      </c>
      <c r="BK47" s="201">
        <f t="shared" si="36"/>
        <v>792.21614772999999</v>
      </c>
      <c r="BL47" s="201">
        <f t="shared" si="36"/>
        <v>792.21614772999999</v>
      </c>
      <c r="BM47" s="201">
        <f t="shared" si="36"/>
        <v>792.21614772999999</v>
      </c>
      <c r="BN47" s="201">
        <f t="shared" si="36"/>
        <v>792.21614772999999</v>
      </c>
      <c r="BO47" s="201">
        <f t="shared" si="36"/>
        <v>792.21614772999999</v>
      </c>
      <c r="BP47" s="201">
        <f t="shared" si="36"/>
        <v>792.21614772999999</v>
      </c>
      <c r="BQ47" s="201">
        <f t="shared" si="36"/>
        <v>792.21614772999999</v>
      </c>
      <c r="BR47" s="201">
        <f t="shared" si="36"/>
        <v>815.98263216189991</v>
      </c>
      <c r="BS47" s="201">
        <f t="shared" si="36"/>
        <v>815.98263216189991</v>
      </c>
      <c r="BT47" s="201">
        <f t="shared" si="36"/>
        <v>815.98263216189991</v>
      </c>
      <c r="BU47" s="201">
        <f t="shared" si="36"/>
        <v>815.98263216189991</v>
      </c>
      <c r="BV47" s="201">
        <f t="shared" si="36"/>
        <v>815.98263216189991</v>
      </c>
      <c r="BW47" s="201">
        <f t="shared" si="36"/>
        <v>815.98263216189991</v>
      </c>
      <c r="BX47" s="201">
        <f t="shared" si="36"/>
        <v>815.98263216189991</v>
      </c>
      <c r="BY47" s="201">
        <f t="shared" si="36"/>
        <v>815.98263216189991</v>
      </c>
      <c r="BZ47" s="201">
        <f t="shared" si="36"/>
        <v>815.98263216189991</v>
      </c>
      <c r="CA47" s="201">
        <f t="shared" si="36"/>
        <v>815.98263216189991</v>
      </c>
      <c r="CB47" s="201">
        <f t="shared" si="36"/>
        <v>815.98263216189991</v>
      </c>
      <c r="CC47" s="201">
        <f t="shared" si="36"/>
        <v>815.98263216189991</v>
      </c>
      <c r="CD47" s="201">
        <f t="shared" si="36"/>
        <v>840.46211112675689</v>
      </c>
      <c r="CE47" s="201">
        <f t="shared" si="36"/>
        <v>840.46211112675689</v>
      </c>
      <c r="CF47" s="201">
        <f t="shared" si="36"/>
        <v>840.46211112675689</v>
      </c>
      <c r="CG47" s="201">
        <f t="shared" si="36"/>
        <v>840.46211112675689</v>
      </c>
      <c r="CH47" s="201">
        <f t="shared" si="36"/>
        <v>840.46211112675689</v>
      </c>
      <c r="CI47" s="201">
        <f t="shared" si="35"/>
        <v>840.46211112675689</v>
      </c>
      <c r="CJ47" s="201">
        <f t="shared" si="35"/>
        <v>840.46211112675689</v>
      </c>
      <c r="CK47" s="201">
        <f t="shared" si="35"/>
        <v>840.46211112675689</v>
      </c>
      <c r="CL47" s="201">
        <f t="shared" si="35"/>
        <v>840.46211112675689</v>
      </c>
      <c r="CM47" s="201">
        <f t="shared" si="35"/>
        <v>840.46211112675689</v>
      </c>
      <c r="CN47" s="201">
        <f t="shared" si="35"/>
        <v>840.46211112675689</v>
      </c>
      <c r="CO47" s="201">
        <f t="shared" si="35"/>
        <v>840.46211112675689</v>
      </c>
      <c r="CP47" s="201">
        <f t="shared" si="35"/>
        <v>865.6759744605597</v>
      </c>
      <c r="CQ47" s="201">
        <f t="shared" si="35"/>
        <v>865.6759744605597</v>
      </c>
      <c r="CR47" s="201">
        <f t="shared" si="35"/>
        <v>865.6759744605597</v>
      </c>
      <c r="CS47" s="201">
        <f t="shared" si="35"/>
        <v>865.6759744605597</v>
      </c>
      <c r="CT47" s="201">
        <f t="shared" si="35"/>
        <v>865.6759744605597</v>
      </c>
      <c r="CU47" s="201">
        <f t="shared" si="35"/>
        <v>865.6759744605597</v>
      </c>
      <c r="CV47" s="201">
        <f t="shared" si="35"/>
        <v>865.6759744605597</v>
      </c>
      <c r="CW47" s="201">
        <f t="shared" si="35"/>
        <v>865.6759744605597</v>
      </c>
      <c r="CX47" s="201">
        <f t="shared" si="35"/>
        <v>865.6759744605597</v>
      </c>
      <c r="CY47" s="201">
        <f t="shared" si="35"/>
        <v>865.6759744605597</v>
      </c>
      <c r="CZ47" s="201">
        <f t="shared" si="35"/>
        <v>865.6759744605597</v>
      </c>
      <c r="DA47" s="201">
        <f t="shared" si="35"/>
        <v>865.6759744605597</v>
      </c>
      <c r="DB47" s="201">
        <f t="shared" si="35"/>
        <v>891.64625369437647</v>
      </c>
      <c r="DC47" s="201">
        <f t="shared" si="35"/>
        <v>891.64625369437647</v>
      </c>
      <c r="DD47" s="201">
        <f t="shared" si="35"/>
        <v>891.64625369437647</v>
      </c>
      <c r="DE47" s="201">
        <f t="shared" si="35"/>
        <v>891.64625369437647</v>
      </c>
      <c r="DF47" s="201">
        <f t="shared" si="35"/>
        <v>891.64625369437647</v>
      </c>
      <c r="DG47" s="201">
        <f t="shared" si="35"/>
        <v>891.64625369437647</v>
      </c>
      <c r="DH47" s="201">
        <f t="shared" si="35"/>
        <v>891.64625369437647</v>
      </c>
      <c r="DI47" s="201">
        <f t="shared" si="35"/>
        <v>891.64625369437647</v>
      </c>
      <c r="DJ47" s="201">
        <f t="shared" si="35"/>
        <v>891.64625369437647</v>
      </c>
      <c r="DK47" s="201">
        <f t="shared" si="35"/>
        <v>891.64625369437647</v>
      </c>
      <c r="DL47" s="201">
        <f t="shared" si="35"/>
        <v>891.64625369437647</v>
      </c>
      <c r="DM47" s="201">
        <f t="shared" si="35"/>
        <v>891.64625369437647</v>
      </c>
      <c r="DN47" s="201">
        <f t="shared" si="35"/>
        <v>918.39564130520773</v>
      </c>
      <c r="DO47" s="201">
        <f t="shared" si="35"/>
        <v>918.39564130520773</v>
      </c>
      <c r="DP47" s="201">
        <f t="shared" si="35"/>
        <v>918.39564130520773</v>
      </c>
      <c r="DQ47" s="201">
        <f t="shared" si="35"/>
        <v>918.39564130520773</v>
      </c>
      <c r="DR47" s="201">
        <f t="shared" si="35"/>
        <v>918.39564130520773</v>
      </c>
      <c r="DS47" s="201">
        <f t="shared" si="35"/>
        <v>918.39564130520773</v>
      </c>
      <c r="DT47" s="201">
        <f t="shared" si="35"/>
        <v>918.39564130520773</v>
      </c>
      <c r="DU47" s="201">
        <f t="shared" si="35"/>
        <v>918.39564130520773</v>
      </c>
      <c r="DV47" s="201">
        <f t="shared" si="35"/>
        <v>918.39564130520773</v>
      </c>
      <c r="DW47" s="201">
        <f t="shared" si="35"/>
        <v>918.39564130520773</v>
      </c>
      <c r="DX47" s="201">
        <f t="shared" si="35"/>
        <v>918.39564130520773</v>
      </c>
      <c r="DY47" s="201">
        <f t="shared" si="35"/>
        <v>918.39564130520773</v>
      </c>
      <c r="DZ47" s="201">
        <f t="shared" si="35"/>
        <v>945.94751054436392</v>
      </c>
      <c r="EA47" s="201">
        <f t="shared" si="35"/>
        <v>945.94751054436392</v>
      </c>
      <c r="EB47" s="201">
        <f t="shared" si="35"/>
        <v>945.94751054436392</v>
      </c>
      <c r="EC47" s="201">
        <f t="shared" si="35"/>
        <v>945.94751054436392</v>
      </c>
      <c r="ED47" s="201">
        <f t="shared" si="35"/>
        <v>945.94751054436392</v>
      </c>
      <c r="EE47" s="201">
        <f t="shared" si="35"/>
        <v>945.94751054436392</v>
      </c>
      <c r="EF47" s="201">
        <f t="shared" si="35"/>
        <v>945.94751054436392</v>
      </c>
      <c r="EG47" s="201">
        <f t="shared" si="35"/>
        <v>945.94751054436392</v>
      </c>
      <c r="EH47" s="201">
        <f t="shared" si="35"/>
        <v>945.94751054436392</v>
      </c>
      <c r="EI47" s="201">
        <f t="shared" si="35"/>
        <v>945.94751054436392</v>
      </c>
      <c r="EJ47" s="201">
        <f t="shared" si="35"/>
        <v>945.94751054436392</v>
      </c>
      <c r="EK47" s="201">
        <f t="shared" si="35"/>
        <v>945.94751054436392</v>
      </c>
    </row>
    <row r="48" spans="1:141" x14ac:dyDescent="0.2">
      <c r="A48" s="121">
        <f t="shared" si="20"/>
        <v>32</v>
      </c>
      <c r="B48" s="131" t="s">
        <v>176</v>
      </c>
      <c r="C48" s="179">
        <v>700</v>
      </c>
      <c r="D48" s="164">
        <v>1.0357000000000001</v>
      </c>
      <c r="V48" s="201">
        <f t="shared" si="31"/>
        <v>724.99</v>
      </c>
      <c r="W48" s="201">
        <f t="shared" si="36"/>
        <v>724.99</v>
      </c>
      <c r="X48" s="201">
        <f t="shared" si="36"/>
        <v>724.99</v>
      </c>
      <c r="Y48" s="201">
        <f t="shared" si="36"/>
        <v>724.99</v>
      </c>
      <c r="Z48" s="201">
        <f t="shared" si="36"/>
        <v>724.99</v>
      </c>
      <c r="AA48" s="201">
        <f t="shared" si="36"/>
        <v>724.99</v>
      </c>
      <c r="AB48" s="201">
        <f t="shared" si="36"/>
        <v>724.99</v>
      </c>
      <c r="AC48" s="201">
        <f t="shared" si="36"/>
        <v>724.99</v>
      </c>
      <c r="AD48" s="201">
        <f t="shared" si="36"/>
        <v>724.99</v>
      </c>
      <c r="AE48" s="201">
        <f t="shared" si="36"/>
        <v>724.99</v>
      </c>
      <c r="AF48" s="201">
        <f t="shared" si="36"/>
        <v>724.99</v>
      </c>
      <c r="AG48" s="201">
        <f t="shared" si="36"/>
        <v>724.99</v>
      </c>
      <c r="AH48" s="201">
        <f t="shared" si="36"/>
        <v>746.73970000000008</v>
      </c>
      <c r="AI48" s="201">
        <f t="shared" si="36"/>
        <v>746.73970000000008</v>
      </c>
      <c r="AJ48" s="201">
        <f t="shared" si="36"/>
        <v>746.73970000000008</v>
      </c>
      <c r="AK48" s="201">
        <f t="shared" si="36"/>
        <v>746.73970000000008</v>
      </c>
      <c r="AL48" s="201">
        <f t="shared" si="36"/>
        <v>746.73970000000008</v>
      </c>
      <c r="AM48" s="201">
        <f t="shared" si="36"/>
        <v>746.73970000000008</v>
      </c>
      <c r="AN48" s="201">
        <f t="shared" si="36"/>
        <v>746.73970000000008</v>
      </c>
      <c r="AO48" s="201">
        <f t="shared" si="36"/>
        <v>746.73970000000008</v>
      </c>
      <c r="AP48" s="201">
        <f t="shared" si="36"/>
        <v>746.73970000000008</v>
      </c>
      <c r="AQ48" s="201">
        <f t="shared" si="36"/>
        <v>746.73970000000008</v>
      </c>
      <c r="AR48" s="201">
        <f t="shared" si="36"/>
        <v>746.73970000000008</v>
      </c>
      <c r="AS48" s="201">
        <f t="shared" si="36"/>
        <v>746.73970000000008</v>
      </c>
      <c r="AT48" s="201">
        <f t="shared" si="36"/>
        <v>769.14189099999999</v>
      </c>
      <c r="AU48" s="201">
        <f t="shared" si="36"/>
        <v>769.14189099999999</v>
      </c>
      <c r="AV48" s="201">
        <f t="shared" si="36"/>
        <v>769.14189099999999</v>
      </c>
      <c r="AW48" s="201">
        <f t="shared" si="36"/>
        <v>769.14189099999999</v>
      </c>
      <c r="AX48" s="201">
        <f t="shared" si="36"/>
        <v>769.14189099999999</v>
      </c>
      <c r="AY48" s="201">
        <f t="shared" si="36"/>
        <v>769.14189099999999</v>
      </c>
      <c r="AZ48" s="201">
        <f t="shared" si="36"/>
        <v>769.14189099999999</v>
      </c>
      <c r="BA48" s="201">
        <f t="shared" si="36"/>
        <v>769.14189099999999</v>
      </c>
      <c r="BB48" s="201">
        <f t="shared" si="36"/>
        <v>769.14189099999999</v>
      </c>
      <c r="BC48" s="201">
        <f t="shared" si="36"/>
        <v>769.14189099999999</v>
      </c>
      <c r="BD48" s="201">
        <f t="shared" si="36"/>
        <v>769.14189099999999</v>
      </c>
      <c r="BE48" s="201">
        <f t="shared" si="36"/>
        <v>769.14189099999999</v>
      </c>
      <c r="BF48" s="201">
        <f t="shared" si="36"/>
        <v>792.21614772999999</v>
      </c>
      <c r="BG48" s="201">
        <f t="shared" si="36"/>
        <v>792.21614772999999</v>
      </c>
      <c r="BH48" s="201">
        <f t="shared" si="36"/>
        <v>792.21614772999999</v>
      </c>
      <c r="BI48" s="201">
        <f t="shared" si="36"/>
        <v>792.21614772999999</v>
      </c>
      <c r="BJ48" s="201">
        <f t="shared" si="36"/>
        <v>792.21614772999999</v>
      </c>
      <c r="BK48" s="201">
        <f t="shared" si="36"/>
        <v>792.21614772999999</v>
      </c>
      <c r="BL48" s="201">
        <f t="shared" si="36"/>
        <v>792.21614772999999</v>
      </c>
      <c r="BM48" s="201">
        <f t="shared" si="36"/>
        <v>792.21614772999999</v>
      </c>
      <c r="BN48" s="201">
        <f t="shared" si="36"/>
        <v>792.21614772999999</v>
      </c>
      <c r="BO48" s="201">
        <f t="shared" si="36"/>
        <v>792.21614772999999</v>
      </c>
      <c r="BP48" s="201">
        <f t="shared" si="36"/>
        <v>792.21614772999999</v>
      </c>
      <c r="BQ48" s="201">
        <f t="shared" si="36"/>
        <v>792.21614772999999</v>
      </c>
      <c r="BR48" s="201">
        <f t="shared" si="36"/>
        <v>815.98263216189991</v>
      </c>
      <c r="BS48" s="201">
        <f t="shared" si="36"/>
        <v>815.98263216189991</v>
      </c>
      <c r="BT48" s="201">
        <f t="shared" si="36"/>
        <v>815.98263216189991</v>
      </c>
      <c r="BU48" s="201">
        <f t="shared" si="36"/>
        <v>815.98263216189991</v>
      </c>
      <c r="BV48" s="201">
        <f t="shared" si="36"/>
        <v>815.98263216189991</v>
      </c>
      <c r="BW48" s="201">
        <f t="shared" si="36"/>
        <v>815.98263216189991</v>
      </c>
      <c r="BX48" s="201">
        <f t="shared" si="36"/>
        <v>815.98263216189991</v>
      </c>
      <c r="BY48" s="201">
        <f t="shared" si="36"/>
        <v>815.98263216189991</v>
      </c>
      <c r="BZ48" s="201">
        <f t="shared" si="36"/>
        <v>815.98263216189991</v>
      </c>
      <c r="CA48" s="201">
        <f t="shared" si="36"/>
        <v>815.98263216189991</v>
      </c>
      <c r="CB48" s="201">
        <f t="shared" si="36"/>
        <v>815.98263216189991</v>
      </c>
      <c r="CC48" s="201">
        <f t="shared" si="36"/>
        <v>815.98263216189991</v>
      </c>
      <c r="CD48" s="201">
        <f t="shared" si="36"/>
        <v>840.46211112675689</v>
      </c>
      <c r="CE48" s="201">
        <f t="shared" si="36"/>
        <v>840.46211112675689</v>
      </c>
      <c r="CF48" s="201">
        <f t="shared" si="36"/>
        <v>840.46211112675689</v>
      </c>
      <c r="CG48" s="201">
        <f t="shared" si="36"/>
        <v>840.46211112675689</v>
      </c>
      <c r="CH48" s="201">
        <f t="shared" si="36"/>
        <v>840.46211112675689</v>
      </c>
      <c r="CI48" s="201">
        <f t="shared" si="35"/>
        <v>840.46211112675689</v>
      </c>
      <c r="CJ48" s="201">
        <f t="shared" si="35"/>
        <v>840.46211112675689</v>
      </c>
      <c r="CK48" s="201">
        <f t="shared" si="35"/>
        <v>840.46211112675689</v>
      </c>
      <c r="CL48" s="201">
        <f t="shared" si="35"/>
        <v>840.46211112675689</v>
      </c>
      <c r="CM48" s="201">
        <f t="shared" si="35"/>
        <v>840.46211112675689</v>
      </c>
      <c r="CN48" s="201">
        <f t="shared" si="35"/>
        <v>840.46211112675689</v>
      </c>
      <c r="CO48" s="201">
        <f t="shared" si="35"/>
        <v>840.46211112675689</v>
      </c>
      <c r="CP48" s="201">
        <f t="shared" si="35"/>
        <v>865.6759744605597</v>
      </c>
      <c r="CQ48" s="201">
        <f t="shared" si="35"/>
        <v>865.6759744605597</v>
      </c>
      <c r="CR48" s="201">
        <f t="shared" si="35"/>
        <v>865.6759744605597</v>
      </c>
      <c r="CS48" s="201">
        <f t="shared" si="35"/>
        <v>865.6759744605597</v>
      </c>
      <c r="CT48" s="201">
        <f t="shared" si="35"/>
        <v>865.6759744605597</v>
      </c>
      <c r="CU48" s="201">
        <f t="shared" si="35"/>
        <v>865.6759744605597</v>
      </c>
      <c r="CV48" s="201">
        <f t="shared" si="35"/>
        <v>865.6759744605597</v>
      </c>
      <c r="CW48" s="201">
        <f t="shared" si="35"/>
        <v>865.6759744605597</v>
      </c>
      <c r="CX48" s="201">
        <f t="shared" si="35"/>
        <v>865.6759744605597</v>
      </c>
      <c r="CY48" s="201">
        <f t="shared" si="35"/>
        <v>865.6759744605597</v>
      </c>
      <c r="CZ48" s="201">
        <f t="shared" si="35"/>
        <v>865.6759744605597</v>
      </c>
      <c r="DA48" s="201">
        <f t="shared" si="35"/>
        <v>865.6759744605597</v>
      </c>
      <c r="DB48" s="201">
        <f t="shared" si="35"/>
        <v>891.64625369437647</v>
      </c>
      <c r="DC48" s="201">
        <f t="shared" si="35"/>
        <v>891.64625369437647</v>
      </c>
      <c r="DD48" s="201">
        <f t="shared" si="35"/>
        <v>891.64625369437647</v>
      </c>
      <c r="DE48" s="201">
        <f t="shared" si="35"/>
        <v>891.64625369437647</v>
      </c>
      <c r="DF48" s="201">
        <f t="shared" si="35"/>
        <v>891.64625369437647</v>
      </c>
      <c r="DG48" s="201">
        <f t="shared" si="35"/>
        <v>891.64625369437647</v>
      </c>
      <c r="DH48" s="201">
        <f t="shared" si="35"/>
        <v>891.64625369437647</v>
      </c>
      <c r="DI48" s="201">
        <f t="shared" si="35"/>
        <v>891.64625369437647</v>
      </c>
      <c r="DJ48" s="201">
        <f t="shared" si="35"/>
        <v>891.64625369437647</v>
      </c>
      <c r="DK48" s="201">
        <f t="shared" si="35"/>
        <v>891.64625369437647</v>
      </c>
      <c r="DL48" s="201">
        <f t="shared" si="35"/>
        <v>891.64625369437647</v>
      </c>
      <c r="DM48" s="201">
        <f t="shared" si="35"/>
        <v>891.64625369437647</v>
      </c>
      <c r="DN48" s="201">
        <f t="shared" si="35"/>
        <v>918.39564130520773</v>
      </c>
      <c r="DO48" s="201">
        <f t="shared" si="35"/>
        <v>918.39564130520773</v>
      </c>
      <c r="DP48" s="201">
        <f t="shared" si="35"/>
        <v>918.39564130520773</v>
      </c>
      <c r="DQ48" s="201">
        <f t="shared" si="35"/>
        <v>918.39564130520773</v>
      </c>
      <c r="DR48" s="201">
        <f t="shared" si="35"/>
        <v>918.39564130520773</v>
      </c>
      <c r="DS48" s="201">
        <f t="shared" si="35"/>
        <v>918.39564130520773</v>
      </c>
      <c r="DT48" s="201">
        <f t="shared" si="35"/>
        <v>918.39564130520773</v>
      </c>
      <c r="DU48" s="201">
        <f t="shared" si="35"/>
        <v>918.39564130520773</v>
      </c>
      <c r="DV48" s="201">
        <f t="shared" si="35"/>
        <v>918.39564130520773</v>
      </c>
      <c r="DW48" s="201">
        <f t="shared" si="35"/>
        <v>918.39564130520773</v>
      </c>
      <c r="DX48" s="201">
        <f t="shared" si="35"/>
        <v>918.39564130520773</v>
      </c>
      <c r="DY48" s="201">
        <f t="shared" si="35"/>
        <v>918.39564130520773</v>
      </c>
      <c r="DZ48" s="201">
        <f t="shared" si="35"/>
        <v>945.94751054436392</v>
      </c>
      <c r="EA48" s="201">
        <f t="shared" si="35"/>
        <v>945.94751054436392</v>
      </c>
      <c r="EB48" s="201">
        <f t="shared" si="35"/>
        <v>945.94751054436392</v>
      </c>
      <c r="EC48" s="201">
        <f t="shared" si="35"/>
        <v>945.94751054436392</v>
      </c>
      <c r="ED48" s="201">
        <f t="shared" si="35"/>
        <v>945.94751054436392</v>
      </c>
      <c r="EE48" s="201">
        <f t="shared" si="35"/>
        <v>945.94751054436392</v>
      </c>
      <c r="EF48" s="201">
        <f t="shared" si="35"/>
        <v>945.94751054436392</v>
      </c>
      <c r="EG48" s="201">
        <f t="shared" si="35"/>
        <v>945.94751054436392</v>
      </c>
      <c r="EH48" s="201">
        <f t="shared" si="35"/>
        <v>945.94751054436392</v>
      </c>
      <c r="EI48" s="201">
        <f t="shared" si="35"/>
        <v>945.94751054436392</v>
      </c>
      <c r="EJ48" s="201">
        <f t="shared" si="35"/>
        <v>945.94751054436392</v>
      </c>
      <c r="EK48" s="201">
        <f t="shared" si="35"/>
        <v>945.94751054436392</v>
      </c>
    </row>
    <row r="49" spans="1:141" x14ac:dyDescent="0.2">
      <c r="A49" s="121">
        <f t="shared" si="20"/>
        <v>33</v>
      </c>
      <c r="B49" s="131" t="s">
        <v>176</v>
      </c>
      <c r="C49" s="179">
        <v>700</v>
      </c>
      <c r="D49" s="164">
        <v>1</v>
      </c>
      <c r="V49" s="201">
        <f t="shared" si="31"/>
        <v>700</v>
      </c>
      <c r="W49" s="201">
        <f t="shared" si="36"/>
        <v>700</v>
      </c>
      <c r="X49" s="201">
        <f t="shared" si="36"/>
        <v>700</v>
      </c>
      <c r="Y49" s="201">
        <f t="shared" si="36"/>
        <v>700</v>
      </c>
      <c r="Z49" s="201">
        <f t="shared" si="36"/>
        <v>700</v>
      </c>
      <c r="AA49" s="201">
        <f t="shared" si="36"/>
        <v>700</v>
      </c>
      <c r="AB49" s="201">
        <f t="shared" si="36"/>
        <v>700</v>
      </c>
      <c r="AC49" s="201">
        <f t="shared" si="36"/>
        <v>700</v>
      </c>
      <c r="AD49" s="201">
        <f t="shared" si="36"/>
        <v>700</v>
      </c>
      <c r="AE49" s="201">
        <f t="shared" si="36"/>
        <v>700</v>
      </c>
      <c r="AF49" s="201">
        <f t="shared" si="36"/>
        <v>700</v>
      </c>
      <c r="AG49" s="201">
        <f t="shared" si="36"/>
        <v>700</v>
      </c>
      <c r="AH49" s="201">
        <f t="shared" si="36"/>
        <v>721</v>
      </c>
      <c r="AI49" s="201">
        <f t="shared" si="36"/>
        <v>721</v>
      </c>
      <c r="AJ49" s="201">
        <f t="shared" si="36"/>
        <v>721</v>
      </c>
      <c r="AK49" s="201">
        <f t="shared" si="36"/>
        <v>721</v>
      </c>
      <c r="AL49" s="201">
        <f t="shared" si="36"/>
        <v>721</v>
      </c>
      <c r="AM49" s="201">
        <f t="shared" si="36"/>
        <v>721</v>
      </c>
      <c r="AN49" s="201">
        <f t="shared" si="36"/>
        <v>721</v>
      </c>
      <c r="AO49" s="201">
        <f t="shared" si="36"/>
        <v>721</v>
      </c>
      <c r="AP49" s="201">
        <f t="shared" si="36"/>
        <v>721</v>
      </c>
      <c r="AQ49" s="201">
        <f t="shared" si="36"/>
        <v>721</v>
      </c>
      <c r="AR49" s="201">
        <f t="shared" si="36"/>
        <v>721</v>
      </c>
      <c r="AS49" s="201">
        <f t="shared" si="36"/>
        <v>721</v>
      </c>
      <c r="AT49" s="201">
        <f t="shared" si="36"/>
        <v>742.63</v>
      </c>
      <c r="AU49" s="201">
        <f t="shared" si="36"/>
        <v>742.63</v>
      </c>
      <c r="AV49" s="201">
        <f t="shared" si="36"/>
        <v>742.63</v>
      </c>
      <c r="AW49" s="201">
        <f t="shared" si="36"/>
        <v>742.63</v>
      </c>
      <c r="AX49" s="201">
        <f t="shared" si="36"/>
        <v>742.63</v>
      </c>
      <c r="AY49" s="201">
        <f t="shared" si="36"/>
        <v>742.63</v>
      </c>
      <c r="AZ49" s="201">
        <f t="shared" si="36"/>
        <v>742.63</v>
      </c>
      <c r="BA49" s="201">
        <f t="shared" si="36"/>
        <v>742.63</v>
      </c>
      <c r="BB49" s="201">
        <f t="shared" si="36"/>
        <v>742.63</v>
      </c>
      <c r="BC49" s="201">
        <f t="shared" si="36"/>
        <v>742.63</v>
      </c>
      <c r="BD49" s="201">
        <f t="shared" si="36"/>
        <v>742.63</v>
      </c>
      <c r="BE49" s="201">
        <f t="shared" si="36"/>
        <v>742.63</v>
      </c>
      <c r="BF49" s="201">
        <f t="shared" si="36"/>
        <v>764.90890000000002</v>
      </c>
      <c r="BG49" s="201">
        <f t="shared" si="36"/>
        <v>764.90890000000002</v>
      </c>
      <c r="BH49" s="201">
        <f t="shared" si="36"/>
        <v>764.90890000000002</v>
      </c>
      <c r="BI49" s="201">
        <f t="shared" si="36"/>
        <v>764.90890000000002</v>
      </c>
      <c r="BJ49" s="201">
        <f t="shared" si="36"/>
        <v>764.90890000000002</v>
      </c>
      <c r="BK49" s="201">
        <f t="shared" si="36"/>
        <v>764.90890000000002</v>
      </c>
      <c r="BL49" s="201">
        <f t="shared" si="36"/>
        <v>764.90890000000002</v>
      </c>
      <c r="BM49" s="201">
        <f t="shared" si="36"/>
        <v>764.90890000000002</v>
      </c>
      <c r="BN49" s="201">
        <f t="shared" si="36"/>
        <v>764.90890000000002</v>
      </c>
      <c r="BO49" s="201">
        <f t="shared" si="36"/>
        <v>764.90890000000002</v>
      </c>
      <c r="BP49" s="201">
        <f t="shared" si="36"/>
        <v>764.90890000000002</v>
      </c>
      <c r="BQ49" s="201">
        <f t="shared" si="36"/>
        <v>764.90890000000002</v>
      </c>
      <c r="BR49" s="201">
        <f t="shared" si="36"/>
        <v>787.85616699999991</v>
      </c>
      <c r="BS49" s="201">
        <f t="shared" si="36"/>
        <v>787.85616699999991</v>
      </c>
      <c r="BT49" s="201">
        <f t="shared" si="36"/>
        <v>787.85616699999991</v>
      </c>
      <c r="BU49" s="201">
        <f t="shared" si="36"/>
        <v>787.85616699999991</v>
      </c>
      <c r="BV49" s="201">
        <f t="shared" si="36"/>
        <v>787.85616699999991</v>
      </c>
      <c r="BW49" s="201">
        <f t="shared" si="36"/>
        <v>787.85616699999991</v>
      </c>
      <c r="BX49" s="201">
        <f t="shared" si="36"/>
        <v>787.85616699999991</v>
      </c>
      <c r="BY49" s="201">
        <f t="shared" si="36"/>
        <v>787.85616699999991</v>
      </c>
      <c r="BZ49" s="201">
        <f t="shared" si="36"/>
        <v>787.85616699999991</v>
      </c>
      <c r="CA49" s="201">
        <f t="shared" si="36"/>
        <v>787.85616699999991</v>
      </c>
      <c r="CB49" s="201">
        <f t="shared" si="36"/>
        <v>787.85616699999991</v>
      </c>
      <c r="CC49" s="201">
        <f t="shared" si="36"/>
        <v>787.85616699999991</v>
      </c>
      <c r="CD49" s="201">
        <f t="shared" si="36"/>
        <v>811.49185200999989</v>
      </c>
      <c r="CE49" s="201">
        <f t="shared" si="36"/>
        <v>811.49185200999989</v>
      </c>
      <c r="CF49" s="201">
        <f t="shared" si="36"/>
        <v>811.49185200999989</v>
      </c>
      <c r="CG49" s="201">
        <f t="shared" si="36"/>
        <v>811.49185200999989</v>
      </c>
      <c r="CH49" s="201">
        <f t="shared" ref="CH49:EK52" si="37">($C49*$D49)*(1+Rental_Increase)^(CH$3-1)</f>
        <v>811.49185200999989</v>
      </c>
      <c r="CI49" s="201">
        <f t="shared" si="37"/>
        <v>811.49185200999989</v>
      </c>
      <c r="CJ49" s="201">
        <f t="shared" si="37"/>
        <v>811.49185200999989</v>
      </c>
      <c r="CK49" s="201">
        <f t="shared" si="37"/>
        <v>811.49185200999989</v>
      </c>
      <c r="CL49" s="201">
        <f t="shared" si="37"/>
        <v>811.49185200999989</v>
      </c>
      <c r="CM49" s="201">
        <f t="shared" si="37"/>
        <v>811.49185200999989</v>
      </c>
      <c r="CN49" s="201">
        <f t="shared" si="37"/>
        <v>811.49185200999989</v>
      </c>
      <c r="CO49" s="201">
        <f t="shared" si="37"/>
        <v>811.49185200999989</v>
      </c>
      <c r="CP49" s="201">
        <f t="shared" si="37"/>
        <v>835.83660757029998</v>
      </c>
      <c r="CQ49" s="201">
        <f t="shared" si="37"/>
        <v>835.83660757029998</v>
      </c>
      <c r="CR49" s="201">
        <f t="shared" si="37"/>
        <v>835.83660757029998</v>
      </c>
      <c r="CS49" s="201">
        <f t="shared" si="37"/>
        <v>835.83660757029998</v>
      </c>
      <c r="CT49" s="201">
        <f t="shared" si="37"/>
        <v>835.83660757029998</v>
      </c>
      <c r="CU49" s="201">
        <f t="shared" si="37"/>
        <v>835.83660757029998</v>
      </c>
      <c r="CV49" s="201">
        <f t="shared" si="37"/>
        <v>835.83660757029998</v>
      </c>
      <c r="CW49" s="201">
        <f t="shared" si="37"/>
        <v>835.83660757029998</v>
      </c>
      <c r="CX49" s="201">
        <f t="shared" si="37"/>
        <v>835.83660757029998</v>
      </c>
      <c r="CY49" s="201">
        <f t="shared" si="37"/>
        <v>835.83660757029998</v>
      </c>
      <c r="CZ49" s="201">
        <f t="shared" si="37"/>
        <v>835.83660757029998</v>
      </c>
      <c r="DA49" s="201">
        <f t="shared" si="37"/>
        <v>835.83660757029998</v>
      </c>
      <c r="DB49" s="201">
        <f t="shared" si="37"/>
        <v>860.91170579740901</v>
      </c>
      <c r="DC49" s="201">
        <f t="shared" si="37"/>
        <v>860.91170579740901</v>
      </c>
      <c r="DD49" s="201">
        <f t="shared" si="37"/>
        <v>860.91170579740901</v>
      </c>
      <c r="DE49" s="201">
        <f t="shared" si="37"/>
        <v>860.91170579740901</v>
      </c>
      <c r="DF49" s="201">
        <f t="shared" si="37"/>
        <v>860.91170579740901</v>
      </c>
      <c r="DG49" s="201">
        <f t="shared" si="37"/>
        <v>860.91170579740901</v>
      </c>
      <c r="DH49" s="201">
        <f t="shared" si="37"/>
        <v>860.91170579740901</v>
      </c>
      <c r="DI49" s="201">
        <f t="shared" si="37"/>
        <v>860.91170579740901</v>
      </c>
      <c r="DJ49" s="201">
        <f t="shared" si="37"/>
        <v>860.91170579740901</v>
      </c>
      <c r="DK49" s="201">
        <f t="shared" si="37"/>
        <v>860.91170579740901</v>
      </c>
      <c r="DL49" s="201">
        <f t="shared" si="37"/>
        <v>860.91170579740901</v>
      </c>
      <c r="DM49" s="201">
        <f t="shared" si="37"/>
        <v>860.91170579740901</v>
      </c>
      <c r="DN49" s="201">
        <f t="shared" si="37"/>
        <v>886.73905697133114</v>
      </c>
      <c r="DO49" s="201">
        <f t="shared" si="37"/>
        <v>886.73905697133114</v>
      </c>
      <c r="DP49" s="201">
        <f t="shared" si="37"/>
        <v>886.73905697133114</v>
      </c>
      <c r="DQ49" s="201">
        <f t="shared" si="37"/>
        <v>886.73905697133114</v>
      </c>
      <c r="DR49" s="201">
        <f t="shared" si="37"/>
        <v>886.73905697133114</v>
      </c>
      <c r="DS49" s="201">
        <f t="shared" si="37"/>
        <v>886.73905697133114</v>
      </c>
      <c r="DT49" s="201">
        <f t="shared" si="37"/>
        <v>886.73905697133114</v>
      </c>
      <c r="DU49" s="201">
        <f t="shared" si="37"/>
        <v>886.73905697133114</v>
      </c>
      <c r="DV49" s="201">
        <f t="shared" si="37"/>
        <v>886.73905697133114</v>
      </c>
      <c r="DW49" s="201">
        <f t="shared" si="37"/>
        <v>886.73905697133114</v>
      </c>
      <c r="DX49" s="201">
        <f t="shared" si="37"/>
        <v>886.73905697133114</v>
      </c>
      <c r="DY49" s="201">
        <f t="shared" si="37"/>
        <v>886.73905697133114</v>
      </c>
      <c r="DZ49" s="201">
        <f t="shared" si="37"/>
        <v>913.34122868047109</v>
      </c>
      <c r="EA49" s="201">
        <f t="shared" si="37"/>
        <v>913.34122868047109</v>
      </c>
      <c r="EB49" s="201">
        <f t="shared" si="37"/>
        <v>913.34122868047109</v>
      </c>
      <c r="EC49" s="201">
        <f t="shared" si="37"/>
        <v>913.34122868047109</v>
      </c>
      <c r="ED49" s="201">
        <f t="shared" si="37"/>
        <v>913.34122868047109</v>
      </c>
      <c r="EE49" s="201">
        <f t="shared" si="37"/>
        <v>913.34122868047109</v>
      </c>
      <c r="EF49" s="201">
        <f t="shared" si="37"/>
        <v>913.34122868047109</v>
      </c>
      <c r="EG49" s="201">
        <f t="shared" si="37"/>
        <v>913.34122868047109</v>
      </c>
      <c r="EH49" s="201">
        <f t="shared" si="37"/>
        <v>913.34122868047109</v>
      </c>
      <c r="EI49" s="201">
        <f t="shared" si="37"/>
        <v>913.34122868047109</v>
      </c>
      <c r="EJ49" s="201">
        <f t="shared" si="37"/>
        <v>913.34122868047109</v>
      </c>
      <c r="EK49" s="201">
        <f t="shared" si="37"/>
        <v>913.34122868047109</v>
      </c>
    </row>
    <row r="50" spans="1:141" x14ac:dyDescent="0.2">
      <c r="A50" s="121">
        <f t="shared" si="20"/>
        <v>34</v>
      </c>
      <c r="B50" s="131" t="s">
        <v>176</v>
      </c>
      <c r="C50" s="179">
        <v>700</v>
      </c>
      <c r="D50" s="164">
        <v>0.85699999999999998</v>
      </c>
      <c r="V50" s="201">
        <f t="shared" si="31"/>
        <v>599.9</v>
      </c>
      <c r="W50" s="201">
        <f t="shared" ref="W50:CH52" si="38">($C50*$D50)*(1+Rental_Increase)^(W$3-1)</f>
        <v>599.9</v>
      </c>
      <c r="X50" s="201">
        <f t="shared" si="38"/>
        <v>599.9</v>
      </c>
      <c r="Y50" s="201">
        <f t="shared" si="38"/>
        <v>599.9</v>
      </c>
      <c r="Z50" s="201">
        <f t="shared" si="38"/>
        <v>599.9</v>
      </c>
      <c r="AA50" s="201">
        <f t="shared" si="38"/>
        <v>599.9</v>
      </c>
      <c r="AB50" s="201">
        <f t="shared" si="38"/>
        <v>599.9</v>
      </c>
      <c r="AC50" s="201">
        <f t="shared" si="38"/>
        <v>599.9</v>
      </c>
      <c r="AD50" s="201">
        <f t="shared" si="38"/>
        <v>599.9</v>
      </c>
      <c r="AE50" s="201">
        <f t="shared" si="38"/>
        <v>599.9</v>
      </c>
      <c r="AF50" s="201">
        <f t="shared" si="38"/>
        <v>599.9</v>
      </c>
      <c r="AG50" s="201">
        <f t="shared" si="38"/>
        <v>599.9</v>
      </c>
      <c r="AH50" s="201">
        <f t="shared" si="38"/>
        <v>617.89700000000005</v>
      </c>
      <c r="AI50" s="201">
        <f t="shared" si="38"/>
        <v>617.89700000000005</v>
      </c>
      <c r="AJ50" s="201">
        <f t="shared" si="38"/>
        <v>617.89700000000005</v>
      </c>
      <c r="AK50" s="201">
        <f t="shared" si="38"/>
        <v>617.89700000000005</v>
      </c>
      <c r="AL50" s="201">
        <f t="shared" si="38"/>
        <v>617.89700000000005</v>
      </c>
      <c r="AM50" s="201">
        <f t="shared" si="38"/>
        <v>617.89700000000005</v>
      </c>
      <c r="AN50" s="201">
        <f t="shared" si="38"/>
        <v>617.89700000000005</v>
      </c>
      <c r="AO50" s="201">
        <f t="shared" si="38"/>
        <v>617.89700000000005</v>
      </c>
      <c r="AP50" s="201">
        <f t="shared" si="38"/>
        <v>617.89700000000005</v>
      </c>
      <c r="AQ50" s="201">
        <f t="shared" si="38"/>
        <v>617.89700000000005</v>
      </c>
      <c r="AR50" s="201">
        <f t="shared" si="38"/>
        <v>617.89700000000005</v>
      </c>
      <c r="AS50" s="201">
        <f t="shared" si="38"/>
        <v>617.89700000000005</v>
      </c>
      <c r="AT50" s="201">
        <f t="shared" si="38"/>
        <v>636.43390999999997</v>
      </c>
      <c r="AU50" s="201">
        <f t="shared" si="38"/>
        <v>636.43390999999997</v>
      </c>
      <c r="AV50" s="201">
        <f t="shared" si="38"/>
        <v>636.43390999999997</v>
      </c>
      <c r="AW50" s="201">
        <f t="shared" si="38"/>
        <v>636.43390999999997</v>
      </c>
      <c r="AX50" s="201">
        <f t="shared" si="38"/>
        <v>636.43390999999997</v>
      </c>
      <c r="AY50" s="201">
        <f t="shared" si="38"/>
        <v>636.43390999999997</v>
      </c>
      <c r="AZ50" s="201">
        <f t="shared" si="38"/>
        <v>636.43390999999997</v>
      </c>
      <c r="BA50" s="201">
        <f t="shared" si="38"/>
        <v>636.43390999999997</v>
      </c>
      <c r="BB50" s="201">
        <f t="shared" si="38"/>
        <v>636.43390999999997</v>
      </c>
      <c r="BC50" s="201">
        <f t="shared" si="38"/>
        <v>636.43390999999997</v>
      </c>
      <c r="BD50" s="201">
        <f t="shared" si="38"/>
        <v>636.43390999999997</v>
      </c>
      <c r="BE50" s="201">
        <f t="shared" si="38"/>
        <v>636.43390999999997</v>
      </c>
      <c r="BF50" s="201">
        <f t="shared" si="38"/>
        <v>655.52692730000001</v>
      </c>
      <c r="BG50" s="201">
        <f t="shared" si="38"/>
        <v>655.52692730000001</v>
      </c>
      <c r="BH50" s="201">
        <f t="shared" si="38"/>
        <v>655.52692730000001</v>
      </c>
      <c r="BI50" s="201">
        <f t="shared" si="38"/>
        <v>655.52692730000001</v>
      </c>
      <c r="BJ50" s="201">
        <f t="shared" si="38"/>
        <v>655.52692730000001</v>
      </c>
      <c r="BK50" s="201">
        <f t="shared" si="38"/>
        <v>655.52692730000001</v>
      </c>
      <c r="BL50" s="201">
        <f t="shared" si="38"/>
        <v>655.52692730000001</v>
      </c>
      <c r="BM50" s="201">
        <f t="shared" si="38"/>
        <v>655.52692730000001</v>
      </c>
      <c r="BN50" s="201">
        <f t="shared" si="38"/>
        <v>655.52692730000001</v>
      </c>
      <c r="BO50" s="201">
        <f t="shared" si="38"/>
        <v>655.52692730000001</v>
      </c>
      <c r="BP50" s="201">
        <f t="shared" si="38"/>
        <v>655.52692730000001</v>
      </c>
      <c r="BQ50" s="201">
        <f t="shared" si="38"/>
        <v>655.52692730000001</v>
      </c>
      <c r="BR50" s="201">
        <f t="shared" si="38"/>
        <v>675.19273511899996</v>
      </c>
      <c r="BS50" s="201">
        <f t="shared" si="38"/>
        <v>675.19273511899996</v>
      </c>
      <c r="BT50" s="201">
        <f t="shared" si="38"/>
        <v>675.19273511899996</v>
      </c>
      <c r="BU50" s="201">
        <f t="shared" si="38"/>
        <v>675.19273511899996</v>
      </c>
      <c r="BV50" s="201">
        <f t="shared" si="38"/>
        <v>675.19273511899996</v>
      </c>
      <c r="BW50" s="201">
        <f t="shared" si="38"/>
        <v>675.19273511899996</v>
      </c>
      <c r="BX50" s="201">
        <f t="shared" si="38"/>
        <v>675.19273511899996</v>
      </c>
      <c r="BY50" s="201">
        <f t="shared" si="38"/>
        <v>675.19273511899996</v>
      </c>
      <c r="BZ50" s="201">
        <f t="shared" si="38"/>
        <v>675.19273511899996</v>
      </c>
      <c r="CA50" s="201">
        <f t="shared" si="38"/>
        <v>675.19273511899996</v>
      </c>
      <c r="CB50" s="201">
        <f t="shared" si="38"/>
        <v>675.19273511899996</v>
      </c>
      <c r="CC50" s="201">
        <f t="shared" si="38"/>
        <v>675.19273511899996</v>
      </c>
      <c r="CD50" s="201">
        <f t="shared" si="38"/>
        <v>695.44851717256984</v>
      </c>
      <c r="CE50" s="201">
        <f t="shared" si="38"/>
        <v>695.44851717256984</v>
      </c>
      <c r="CF50" s="201">
        <f t="shared" si="38"/>
        <v>695.44851717256984</v>
      </c>
      <c r="CG50" s="201">
        <f t="shared" si="38"/>
        <v>695.44851717256984</v>
      </c>
      <c r="CH50" s="201">
        <f t="shared" si="38"/>
        <v>695.44851717256984</v>
      </c>
      <c r="CI50" s="201">
        <f t="shared" si="37"/>
        <v>695.44851717256984</v>
      </c>
      <c r="CJ50" s="201">
        <f t="shared" si="37"/>
        <v>695.44851717256984</v>
      </c>
      <c r="CK50" s="201">
        <f t="shared" si="37"/>
        <v>695.44851717256984</v>
      </c>
      <c r="CL50" s="201">
        <f t="shared" si="37"/>
        <v>695.44851717256984</v>
      </c>
      <c r="CM50" s="201">
        <f t="shared" si="37"/>
        <v>695.44851717256984</v>
      </c>
      <c r="CN50" s="201">
        <f t="shared" si="37"/>
        <v>695.44851717256984</v>
      </c>
      <c r="CO50" s="201">
        <f t="shared" si="37"/>
        <v>695.44851717256984</v>
      </c>
      <c r="CP50" s="201">
        <f t="shared" si="37"/>
        <v>716.31197268774702</v>
      </c>
      <c r="CQ50" s="201">
        <f t="shared" si="37"/>
        <v>716.31197268774702</v>
      </c>
      <c r="CR50" s="201">
        <f t="shared" si="37"/>
        <v>716.31197268774702</v>
      </c>
      <c r="CS50" s="201">
        <f t="shared" si="37"/>
        <v>716.31197268774702</v>
      </c>
      <c r="CT50" s="201">
        <f t="shared" si="37"/>
        <v>716.31197268774702</v>
      </c>
      <c r="CU50" s="201">
        <f t="shared" si="37"/>
        <v>716.31197268774702</v>
      </c>
      <c r="CV50" s="201">
        <f t="shared" si="37"/>
        <v>716.31197268774702</v>
      </c>
      <c r="CW50" s="201">
        <f t="shared" si="37"/>
        <v>716.31197268774702</v>
      </c>
      <c r="CX50" s="201">
        <f t="shared" si="37"/>
        <v>716.31197268774702</v>
      </c>
      <c r="CY50" s="201">
        <f t="shared" si="37"/>
        <v>716.31197268774702</v>
      </c>
      <c r="CZ50" s="201">
        <f t="shared" si="37"/>
        <v>716.31197268774702</v>
      </c>
      <c r="DA50" s="201">
        <f t="shared" si="37"/>
        <v>716.31197268774702</v>
      </c>
      <c r="DB50" s="201">
        <f t="shared" si="37"/>
        <v>737.80133186837952</v>
      </c>
      <c r="DC50" s="201">
        <f t="shared" si="37"/>
        <v>737.80133186837952</v>
      </c>
      <c r="DD50" s="201">
        <f t="shared" si="37"/>
        <v>737.80133186837952</v>
      </c>
      <c r="DE50" s="201">
        <f t="shared" si="37"/>
        <v>737.80133186837952</v>
      </c>
      <c r="DF50" s="201">
        <f t="shared" si="37"/>
        <v>737.80133186837952</v>
      </c>
      <c r="DG50" s="201">
        <f t="shared" si="37"/>
        <v>737.80133186837952</v>
      </c>
      <c r="DH50" s="201">
        <f t="shared" si="37"/>
        <v>737.80133186837952</v>
      </c>
      <c r="DI50" s="201">
        <f t="shared" si="37"/>
        <v>737.80133186837952</v>
      </c>
      <c r="DJ50" s="201">
        <f t="shared" si="37"/>
        <v>737.80133186837952</v>
      </c>
      <c r="DK50" s="201">
        <f t="shared" si="37"/>
        <v>737.80133186837952</v>
      </c>
      <c r="DL50" s="201">
        <f t="shared" si="37"/>
        <v>737.80133186837952</v>
      </c>
      <c r="DM50" s="201">
        <f t="shared" si="37"/>
        <v>737.80133186837952</v>
      </c>
      <c r="DN50" s="201">
        <f t="shared" si="37"/>
        <v>759.93537182443072</v>
      </c>
      <c r="DO50" s="201">
        <f t="shared" si="37"/>
        <v>759.93537182443072</v>
      </c>
      <c r="DP50" s="201">
        <f t="shared" si="37"/>
        <v>759.93537182443072</v>
      </c>
      <c r="DQ50" s="201">
        <f t="shared" si="37"/>
        <v>759.93537182443072</v>
      </c>
      <c r="DR50" s="201">
        <f t="shared" si="37"/>
        <v>759.93537182443072</v>
      </c>
      <c r="DS50" s="201">
        <f t="shared" si="37"/>
        <v>759.93537182443072</v>
      </c>
      <c r="DT50" s="201">
        <f t="shared" si="37"/>
        <v>759.93537182443072</v>
      </c>
      <c r="DU50" s="201">
        <f t="shared" si="37"/>
        <v>759.93537182443072</v>
      </c>
      <c r="DV50" s="201">
        <f t="shared" si="37"/>
        <v>759.93537182443072</v>
      </c>
      <c r="DW50" s="201">
        <f t="shared" si="37"/>
        <v>759.93537182443072</v>
      </c>
      <c r="DX50" s="201">
        <f t="shared" si="37"/>
        <v>759.93537182443072</v>
      </c>
      <c r="DY50" s="201">
        <f t="shared" si="37"/>
        <v>759.93537182443072</v>
      </c>
      <c r="DZ50" s="201">
        <f t="shared" si="37"/>
        <v>782.73343297916369</v>
      </c>
      <c r="EA50" s="201">
        <f t="shared" si="37"/>
        <v>782.73343297916369</v>
      </c>
      <c r="EB50" s="201">
        <f t="shared" si="37"/>
        <v>782.73343297916369</v>
      </c>
      <c r="EC50" s="201">
        <f t="shared" si="37"/>
        <v>782.73343297916369</v>
      </c>
      <c r="ED50" s="201">
        <f t="shared" si="37"/>
        <v>782.73343297916369</v>
      </c>
      <c r="EE50" s="201">
        <f t="shared" si="37"/>
        <v>782.73343297916369</v>
      </c>
      <c r="EF50" s="201">
        <f t="shared" si="37"/>
        <v>782.73343297916369</v>
      </c>
      <c r="EG50" s="201">
        <f t="shared" si="37"/>
        <v>782.73343297916369</v>
      </c>
      <c r="EH50" s="201">
        <f t="shared" si="37"/>
        <v>782.73343297916369</v>
      </c>
      <c r="EI50" s="201">
        <f t="shared" si="37"/>
        <v>782.73343297916369</v>
      </c>
      <c r="EJ50" s="201">
        <f t="shared" si="37"/>
        <v>782.73343297916369</v>
      </c>
      <c r="EK50" s="201">
        <f t="shared" si="37"/>
        <v>782.73343297916369</v>
      </c>
    </row>
    <row r="51" spans="1:141" x14ac:dyDescent="0.2">
      <c r="A51" s="121">
        <f t="shared" si="20"/>
        <v>35</v>
      </c>
      <c r="B51" s="131" t="s">
        <v>176</v>
      </c>
      <c r="C51" s="179">
        <v>700</v>
      </c>
      <c r="D51" s="164">
        <v>1.0357000000000001</v>
      </c>
      <c r="V51" s="201">
        <f t="shared" si="31"/>
        <v>724.99</v>
      </c>
      <c r="W51" s="201">
        <f t="shared" si="38"/>
        <v>724.99</v>
      </c>
      <c r="X51" s="201">
        <f t="shared" si="38"/>
        <v>724.99</v>
      </c>
      <c r="Y51" s="201">
        <f t="shared" si="38"/>
        <v>724.99</v>
      </c>
      <c r="Z51" s="201">
        <f t="shared" si="38"/>
        <v>724.99</v>
      </c>
      <c r="AA51" s="201">
        <f t="shared" si="38"/>
        <v>724.99</v>
      </c>
      <c r="AB51" s="201">
        <f t="shared" si="38"/>
        <v>724.99</v>
      </c>
      <c r="AC51" s="201">
        <f t="shared" si="38"/>
        <v>724.99</v>
      </c>
      <c r="AD51" s="201">
        <f t="shared" si="38"/>
        <v>724.99</v>
      </c>
      <c r="AE51" s="201">
        <f t="shared" si="38"/>
        <v>724.99</v>
      </c>
      <c r="AF51" s="201">
        <f t="shared" si="38"/>
        <v>724.99</v>
      </c>
      <c r="AG51" s="201">
        <f t="shared" si="38"/>
        <v>724.99</v>
      </c>
      <c r="AH51" s="201">
        <f t="shared" si="38"/>
        <v>746.73970000000008</v>
      </c>
      <c r="AI51" s="201">
        <f t="shared" si="38"/>
        <v>746.73970000000008</v>
      </c>
      <c r="AJ51" s="201">
        <f t="shared" si="38"/>
        <v>746.73970000000008</v>
      </c>
      <c r="AK51" s="201">
        <f t="shared" si="38"/>
        <v>746.73970000000008</v>
      </c>
      <c r="AL51" s="201">
        <f t="shared" si="38"/>
        <v>746.73970000000008</v>
      </c>
      <c r="AM51" s="201">
        <f t="shared" si="38"/>
        <v>746.73970000000008</v>
      </c>
      <c r="AN51" s="201">
        <f t="shared" si="38"/>
        <v>746.73970000000008</v>
      </c>
      <c r="AO51" s="201">
        <f t="shared" si="38"/>
        <v>746.73970000000008</v>
      </c>
      <c r="AP51" s="201">
        <f t="shared" si="38"/>
        <v>746.73970000000008</v>
      </c>
      <c r="AQ51" s="201">
        <f t="shared" si="38"/>
        <v>746.73970000000008</v>
      </c>
      <c r="AR51" s="201">
        <f t="shared" si="38"/>
        <v>746.73970000000008</v>
      </c>
      <c r="AS51" s="201">
        <f t="shared" si="38"/>
        <v>746.73970000000008</v>
      </c>
      <c r="AT51" s="201">
        <f t="shared" si="38"/>
        <v>769.14189099999999</v>
      </c>
      <c r="AU51" s="201">
        <f t="shared" si="38"/>
        <v>769.14189099999999</v>
      </c>
      <c r="AV51" s="201">
        <f t="shared" si="38"/>
        <v>769.14189099999999</v>
      </c>
      <c r="AW51" s="201">
        <f t="shared" si="38"/>
        <v>769.14189099999999</v>
      </c>
      <c r="AX51" s="201">
        <f t="shared" si="38"/>
        <v>769.14189099999999</v>
      </c>
      <c r="AY51" s="201">
        <f t="shared" si="38"/>
        <v>769.14189099999999</v>
      </c>
      <c r="AZ51" s="201">
        <f t="shared" si="38"/>
        <v>769.14189099999999</v>
      </c>
      <c r="BA51" s="201">
        <f t="shared" si="38"/>
        <v>769.14189099999999</v>
      </c>
      <c r="BB51" s="201">
        <f t="shared" si="38"/>
        <v>769.14189099999999</v>
      </c>
      <c r="BC51" s="201">
        <f t="shared" si="38"/>
        <v>769.14189099999999</v>
      </c>
      <c r="BD51" s="201">
        <f t="shared" si="38"/>
        <v>769.14189099999999</v>
      </c>
      <c r="BE51" s="201">
        <f t="shared" si="38"/>
        <v>769.14189099999999</v>
      </c>
      <c r="BF51" s="201">
        <f t="shared" si="38"/>
        <v>792.21614772999999</v>
      </c>
      <c r="BG51" s="201">
        <f t="shared" si="38"/>
        <v>792.21614772999999</v>
      </c>
      <c r="BH51" s="201">
        <f t="shared" si="38"/>
        <v>792.21614772999999</v>
      </c>
      <c r="BI51" s="201">
        <f t="shared" si="38"/>
        <v>792.21614772999999</v>
      </c>
      <c r="BJ51" s="201">
        <f t="shared" si="38"/>
        <v>792.21614772999999</v>
      </c>
      <c r="BK51" s="201">
        <f t="shared" si="38"/>
        <v>792.21614772999999</v>
      </c>
      <c r="BL51" s="201">
        <f t="shared" si="38"/>
        <v>792.21614772999999</v>
      </c>
      <c r="BM51" s="201">
        <f t="shared" si="38"/>
        <v>792.21614772999999</v>
      </c>
      <c r="BN51" s="201">
        <f t="shared" si="38"/>
        <v>792.21614772999999</v>
      </c>
      <c r="BO51" s="201">
        <f t="shared" si="38"/>
        <v>792.21614772999999</v>
      </c>
      <c r="BP51" s="201">
        <f t="shared" si="38"/>
        <v>792.21614772999999</v>
      </c>
      <c r="BQ51" s="201">
        <f t="shared" si="38"/>
        <v>792.21614772999999</v>
      </c>
      <c r="BR51" s="201">
        <f t="shared" si="38"/>
        <v>815.98263216189991</v>
      </c>
      <c r="BS51" s="201">
        <f t="shared" si="38"/>
        <v>815.98263216189991</v>
      </c>
      <c r="BT51" s="201">
        <f t="shared" si="38"/>
        <v>815.98263216189991</v>
      </c>
      <c r="BU51" s="201">
        <f t="shared" si="38"/>
        <v>815.98263216189991</v>
      </c>
      <c r="BV51" s="201">
        <f t="shared" si="38"/>
        <v>815.98263216189991</v>
      </c>
      <c r="BW51" s="201">
        <f t="shared" si="38"/>
        <v>815.98263216189991</v>
      </c>
      <c r="BX51" s="201">
        <f t="shared" si="38"/>
        <v>815.98263216189991</v>
      </c>
      <c r="BY51" s="201">
        <f t="shared" si="38"/>
        <v>815.98263216189991</v>
      </c>
      <c r="BZ51" s="201">
        <f t="shared" si="38"/>
        <v>815.98263216189991</v>
      </c>
      <c r="CA51" s="201">
        <f t="shared" si="38"/>
        <v>815.98263216189991</v>
      </c>
      <c r="CB51" s="201">
        <f t="shared" si="38"/>
        <v>815.98263216189991</v>
      </c>
      <c r="CC51" s="201">
        <f t="shared" si="38"/>
        <v>815.98263216189991</v>
      </c>
      <c r="CD51" s="201">
        <f t="shared" si="38"/>
        <v>840.46211112675689</v>
      </c>
      <c r="CE51" s="201">
        <f t="shared" si="38"/>
        <v>840.46211112675689</v>
      </c>
      <c r="CF51" s="201">
        <f t="shared" si="38"/>
        <v>840.46211112675689</v>
      </c>
      <c r="CG51" s="201">
        <f t="shared" si="38"/>
        <v>840.46211112675689</v>
      </c>
      <c r="CH51" s="201">
        <f t="shared" si="38"/>
        <v>840.46211112675689</v>
      </c>
      <c r="CI51" s="201">
        <f t="shared" si="37"/>
        <v>840.46211112675689</v>
      </c>
      <c r="CJ51" s="201">
        <f t="shared" si="37"/>
        <v>840.46211112675689</v>
      </c>
      <c r="CK51" s="201">
        <f t="shared" si="37"/>
        <v>840.46211112675689</v>
      </c>
      <c r="CL51" s="201">
        <f t="shared" si="37"/>
        <v>840.46211112675689</v>
      </c>
      <c r="CM51" s="201">
        <f t="shared" si="37"/>
        <v>840.46211112675689</v>
      </c>
      <c r="CN51" s="201">
        <f t="shared" si="37"/>
        <v>840.46211112675689</v>
      </c>
      <c r="CO51" s="201">
        <f t="shared" si="37"/>
        <v>840.46211112675689</v>
      </c>
      <c r="CP51" s="201">
        <f t="shared" si="37"/>
        <v>865.6759744605597</v>
      </c>
      <c r="CQ51" s="201">
        <f t="shared" si="37"/>
        <v>865.6759744605597</v>
      </c>
      <c r="CR51" s="201">
        <f t="shared" si="37"/>
        <v>865.6759744605597</v>
      </c>
      <c r="CS51" s="201">
        <f t="shared" si="37"/>
        <v>865.6759744605597</v>
      </c>
      <c r="CT51" s="201">
        <f t="shared" si="37"/>
        <v>865.6759744605597</v>
      </c>
      <c r="CU51" s="201">
        <f t="shared" si="37"/>
        <v>865.6759744605597</v>
      </c>
      <c r="CV51" s="201">
        <f t="shared" si="37"/>
        <v>865.6759744605597</v>
      </c>
      <c r="CW51" s="201">
        <f t="shared" si="37"/>
        <v>865.6759744605597</v>
      </c>
      <c r="CX51" s="201">
        <f t="shared" si="37"/>
        <v>865.6759744605597</v>
      </c>
      <c r="CY51" s="201">
        <f t="shared" si="37"/>
        <v>865.6759744605597</v>
      </c>
      <c r="CZ51" s="201">
        <f t="shared" si="37"/>
        <v>865.6759744605597</v>
      </c>
      <c r="DA51" s="201">
        <f t="shared" si="37"/>
        <v>865.6759744605597</v>
      </c>
      <c r="DB51" s="201">
        <f t="shared" si="37"/>
        <v>891.64625369437647</v>
      </c>
      <c r="DC51" s="201">
        <f t="shared" si="37"/>
        <v>891.64625369437647</v>
      </c>
      <c r="DD51" s="201">
        <f t="shared" si="37"/>
        <v>891.64625369437647</v>
      </c>
      <c r="DE51" s="201">
        <f t="shared" si="37"/>
        <v>891.64625369437647</v>
      </c>
      <c r="DF51" s="201">
        <f t="shared" si="37"/>
        <v>891.64625369437647</v>
      </c>
      <c r="DG51" s="201">
        <f t="shared" si="37"/>
        <v>891.64625369437647</v>
      </c>
      <c r="DH51" s="201">
        <f t="shared" si="37"/>
        <v>891.64625369437647</v>
      </c>
      <c r="DI51" s="201">
        <f t="shared" si="37"/>
        <v>891.64625369437647</v>
      </c>
      <c r="DJ51" s="201">
        <f t="shared" si="37"/>
        <v>891.64625369437647</v>
      </c>
      <c r="DK51" s="201">
        <f t="shared" si="37"/>
        <v>891.64625369437647</v>
      </c>
      <c r="DL51" s="201">
        <f t="shared" si="37"/>
        <v>891.64625369437647</v>
      </c>
      <c r="DM51" s="201">
        <f t="shared" si="37"/>
        <v>891.64625369437647</v>
      </c>
      <c r="DN51" s="201">
        <f t="shared" si="37"/>
        <v>918.39564130520773</v>
      </c>
      <c r="DO51" s="201">
        <f t="shared" si="37"/>
        <v>918.39564130520773</v>
      </c>
      <c r="DP51" s="201">
        <f t="shared" si="37"/>
        <v>918.39564130520773</v>
      </c>
      <c r="DQ51" s="201">
        <f t="shared" si="37"/>
        <v>918.39564130520773</v>
      </c>
      <c r="DR51" s="201">
        <f t="shared" si="37"/>
        <v>918.39564130520773</v>
      </c>
      <c r="DS51" s="201">
        <f t="shared" si="37"/>
        <v>918.39564130520773</v>
      </c>
      <c r="DT51" s="201">
        <f t="shared" si="37"/>
        <v>918.39564130520773</v>
      </c>
      <c r="DU51" s="201">
        <f t="shared" si="37"/>
        <v>918.39564130520773</v>
      </c>
      <c r="DV51" s="201">
        <f t="shared" si="37"/>
        <v>918.39564130520773</v>
      </c>
      <c r="DW51" s="201">
        <f t="shared" si="37"/>
        <v>918.39564130520773</v>
      </c>
      <c r="DX51" s="201">
        <f t="shared" si="37"/>
        <v>918.39564130520773</v>
      </c>
      <c r="DY51" s="201">
        <f t="shared" si="37"/>
        <v>918.39564130520773</v>
      </c>
      <c r="DZ51" s="201">
        <f t="shared" si="37"/>
        <v>945.94751054436392</v>
      </c>
      <c r="EA51" s="201">
        <f t="shared" si="37"/>
        <v>945.94751054436392</v>
      </c>
      <c r="EB51" s="201">
        <f t="shared" si="37"/>
        <v>945.94751054436392</v>
      </c>
      <c r="EC51" s="201">
        <f t="shared" si="37"/>
        <v>945.94751054436392</v>
      </c>
      <c r="ED51" s="201">
        <f t="shared" si="37"/>
        <v>945.94751054436392</v>
      </c>
      <c r="EE51" s="201">
        <f t="shared" si="37"/>
        <v>945.94751054436392</v>
      </c>
      <c r="EF51" s="201">
        <f t="shared" si="37"/>
        <v>945.94751054436392</v>
      </c>
      <c r="EG51" s="201">
        <f t="shared" si="37"/>
        <v>945.94751054436392</v>
      </c>
      <c r="EH51" s="201">
        <f t="shared" si="37"/>
        <v>945.94751054436392</v>
      </c>
      <c r="EI51" s="201">
        <f t="shared" si="37"/>
        <v>945.94751054436392</v>
      </c>
      <c r="EJ51" s="201">
        <f t="shared" si="37"/>
        <v>945.94751054436392</v>
      </c>
      <c r="EK51" s="201">
        <f t="shared" si="37"/>
        <v>945.94751054436392</v>
      </c>
    </row>
    <row r="52" spans="1:141" x14ac:dyDescent="0.2">
      <c r="A52" s="121">
        <f t="shared" si="20"/>
        <v>36</v>
      </c>
      <c r="B52" s="131" t="s">
        <v>176</v>
      </c>
      <c r="C52" s="179">
        <v>700</v>
      </c>
      <c r="D52" s="164">
        <v>1</v>
      </c>
      <c r="V52" s="201">
        <f t="shared" si="31"/>
        <v>700</v>
      </c>
      <c r="W52" s="201">
        <f t="shared" si="38"/>
        <v>700</v>
      </c>
      <c r="X52" s="201">
        <f t="shared" si="38"/>
        <v>700</v>
      </c>
      <c r="Y52" s="201">
        <f t="shared" si="38"/>
        <v>700</v>
      </c>
      <c r="Z52" s="201">
        <f t="shared" si="38"/>
        <v>700</v>
      </c>
      <c r="AA52" s="201">
        <f t="shared" si="38"/>
        <v>700</v>
      </c>
      <c r="AB52" s="201">
        <f t="shared" si="38"/>
        <v>700</v>
      </c>
      <c r="AC52" s="201">
        <f t="shared" si="38"/>
        <v>700</v>
      </c>
      <c r="AD52" s="201">
        <f t="shared" si="38"/>
        <v>700</v>
      </c>
      <c r="AE52" s="201">
        <f t="shared" si="38"/>
        <v>700</v>
      </c>
      <c r="AF52" s="201">
        <f t="shared" si="38"/>
        <v>700</v>
      </c>
      <c r="AG52" s="201">
        <f t="shared" si="38"/>
        <v>700</v>
      </c>
      <c r="AH52" s="201">
        <f t="shared" si="38"/>
        <v>721</v>
      </c>
      <c r="AI52" s="201">
        <f t="shared" si="38"/>
        <v>721</v>
      </c>
      <c r="AJ52" s="201">
        <f t="shared" si="38"/>
        <v>721</v>
      </c>
      <c r="AK52" s="201">
        <f t="shared" si="38"/>
        <v>721</v>
      </c>
      <c r="AL52" s="201">
        <f t="shared" si="38"/>
        <v>721</v>
      </c>
      <c r="AM52" s="201">
        <f t="shared" si="38"/>
        <v>721</v>
      </c>
      <c r="AN52" s="201">
        <f t="shared" si="38"/>
        <v>721</v>
      </c>
      <c r="AO52" s="201">
        <f t="shared" si="38"/>
        <v>721</v>
      </c>
      <c r="AP52" s="201">
        <f t="shared" si="38"/>
        <v>721</v>
      </c>
      <c r="AQ52" s="201">
        <f t="shared" si="38"/>
        <v>721</v>
      </c>
      <c r="AR52" s="201">
        <f t="shared" si="38"/>
        <v>721</v>
      </c>
      <c r="AS52" s="201">
        <f t="shared" si="38"/>
        <v>721</v>
      </c>
      <c r="AT52" s="201">
        <f t="shared" si="38"/>
        <v>742.63</v>
      </c>
      <c r="AU52" s="201">
        <f t="shared" si="38"/>
        <v>742.63</v>
      </c>
      <c r="AV52" s="201">
        <f t="shared" si="38"/>
        <v>742.63</v>
      </c>
      <c r="AW52" s="201">
        <f t="shared" si="38"/>
        <v>742.63</v>
      </c>
      <c r="AX52" s="201">
        <f t="shared" si="38"/>
        <v>742.63</v>
      </c>
      <c r="AY52" s="201">
        <f t="shared" si="38"/>
        <v>742.63</v>
      </c>
      <c r="AZ52" s="201">
        <f t="shared" si="38"/>
        <v>742.63</v>
      </c>
      <c r="BA52" s="201">
        <f t="shared" si="38"/>
        <v>742.63</v>
      </c>
      <c r="BB52" s="201">
        <f t="shared" si="38"/>
        <v>742.63</v>
      </c>
      <c r="BC52" s="201">
        <f t="shared" si="38"/>
        <v>742.63</v>
      </c>
      <c r="BD52" s="201">
        <f t="shared" si="38"/>
        <v>742.63</v>
      </c>
      <c r="BE52" s="201">
        <f t="shared" si="38"/>
        <v>742.63</v>
      </c>
      <c r="BF52" s="201">
        <f t="shared" si="38"/>
        <v>764.90890000000002</v>
      </c>
      <c r="BG52" s="201">
        <f t="shared" si="38"/>
        <v>764.90890000000002</v>
      </c>
      <c r="BH52" s="201">
        <f t="shared" si="38"/>
        <v>764.90890000000002</v>
      </c>
      <c r="BI52" s="201">
        <f t="shared" si="38"/>
        <v>764.90890000000002</v>
      </c>
      <c r="BJ52" s="201">
        <f t="shared" si="38"/>
        <v>764.90890000000002</v>
      </c>
      <c r="BK52" s="201">
        <f t="shared" si="38"/>
        <v>764.90890000000002</v>
      </c>
      <c r="BL52" s="201">
        <f t="shared" si="38"/>
        <v>764.90890000000002</v>
      </c>
      <c r="BM52" s="201">
        <f t="shared" si="38"/>
        <v>764.90890000000002</v>
      </c>
      <c r="BN52" s="201">
        <f t="shared" si="38"/>
        <v>764.90890000000002</v>
      </c>
      <c r="BO52" s="201">
        <f t="shared" si="38"/>
        <v>764.90890000000002</v>
      </c>
      <c r="BP52" s="201">
        <f t="shared" si="38"/>
        <v>764.90890000000002</v>
      </c>
      <c r="BQ52" s="201">
        <f t="shared" si="38"/>
        <v>764.90890000000002</v>
      </c>
      <c r="BR52" s="201">
        <f t="shared" si="38"/>
        <v>787.85616699999991</v>
      </c>
      <c r="BS52" s="201">
        <f t="shared" si="38"/>
        <v>787.85616699999991</v>
      </c>
      <c r="BT52" s="201">
        <f t="shared" si="38"/>
        <v>787.85616699999991</v>
      </c>
      <c r="BU52" s="201">
        <f t="shared" si="38"/>
        <v>787.85616699999991</v>
      </c>
      <c r="BV52" s="201">
        <f t="shared" si="38"/>
        <v>787.85616699999991</v>
      </c>
      <c r="BW52" s="201">
        <f t="shared" si="38"/>
        <v>787.85616699999991</v>
      </c>
      <c r="BX52" s="201">
        <f t="shared" si="38"/>
        <v>787.85616699999991</v>
      </c>
      <c r="BY52" s="201">
        <f t="shared" si="38"/>
        <v>787.85616699999991</v>
      </c>
      <c r="BZ52" s="201">
        <f t="shared" si="38"/>
        <v>787.85616699999991</v>
      </c>
      <c r="CA52" s="201">
        <f t="shared" si="38"/>
        <v>787.85616699999991</v>
      </c>
      <c r="CB52" s="201">
        <f t="shared" si="38"/>
        <v>787.85616699999991</v>
      </c>
      <c r="CC52" s="201">
        <f t="shared" si="38"/>
        <v>787.85616699999991</v>
      </c>
      <c r="CD52" s="201">
        <f t="shared" si="38"/>
        <v>811.49185200999989</v>
      </c>
      <c r="CE52" s="201">
        <f t="shared" si="38"/>
        <v>811.49185200999989</v>
      </c>
      <c r="CF52" s="201">
        <f t="shared" si="38"/>
        <v>811.49185200999989</v>
      </c>
      <c r="CG52" s="201">
        <f t="shared" si="38"/>
        <v>811.49185200999989</v>
      </c>
      <c r="CH52" s="201">
        <f t="shared" si="38"/>
        <v>811.49185200999989</v>
      </c>
      <c r="CI52" s="201">
        <f t="shared" si="37"/>
        <v>811.49185200999989</v>
      </c>
      <c r="CJ52" s="201">
        <f t="shared" si="37"/>
        <v>811.49185200999989</v>
      </c>
      <c r="CK52" s="201">
        <f t="shared" si="37"/>
        <v>811.49185200999989</v>
      </c>
      <c r="CL52" s="201">
        <f t="shared" si="37"/>
        <v>811.49185200999989</v>
      </c>
      <c r="CM52" s="201">
        <f t="shared" si="37"/>
        <v>811.49185200999989</v>
      </c>
      <c r="CN52" s="201">
        <f t="shared" si="37"/>
        <v>811.49185200999989</v>
      </c>
      <c r="CO52" s="201">
        <f t="shared" si="37"/>
        <v>811.49185200999989</v>
      </c>
      <c r="CP52" s="201">
        <f t="shared" si="37"/>
        <v>835.83660757029998</v>
      </c>
      <c r="CQ52" s="201">
        <f t="shared" si="37"/>
        <v>835.83660757029998</v>
      </c>
      <c r="CR52" s="201">
        <f t="shared" si="37"/>
        <v>835.83660757029998</v>
      </c>
      <c r="CS52" s="201">
        <f t="shared" si="37"/>
        <v>835.83660757029998</v>
      </c>
      <c r="CT52" s="201">
        <f t="shared" si="37"/>
        <v>835.83660757029998</v>
      </c>
      <c r="CU52" s="201">
        <f t="shared" si="37"/>
        <v>835.83660757029998</v>
      </c>
      <c r="CV52" s="201">
        <f t="shared" si="37"/>
        <v>835.83660757029998</v>
      </c>
      <c r="CW52" s="201">
        <f t="shared" si="37"/>
        <v>835.83660757029998</v>
      </c>
      <c r="CX52" s="201">
        <f t="shared" si="37"/>
        <v>835.83660757029998</v>
      </c>
      <c r="CY52" s="201">
        <f t="shared" si="37"/>
        <v>835.83660757029998</v>
      </c>
      <c r="CZ52" s="201">
        <f t="shared" si="37"/>
        <v>835.83660757029998</v>
      </c>
      <c r="DA52" s="201">
        <f t="shared" si="37"/>
        <v>835.83660757029998</v>
      </c>
      <c r="DB52" s="201">
        <f t="shared" si="37"/>
        <v>860.91170579740901</v>
      </c>
      <c r="DC52" s="201">
        <f t="shared" si="37"/>
        <v>860.91170579740901</v>
      </c>
      <c r="DD52" s="201">
        <f t="shared" si="37"/>
        <v>860.91170579740901</v>
      </c>
      <c r="DE52" s="201">
        <f t="shared" si="37"/>
        <v>860.91170579740901</v>
      </c>
      <c r="DF52" s="201">
        <f t="shared" si="37"/>
        <v>860.91170579740901</v>
      </c>
      <c r="DG52" s="201">
        <f t="shared" si="37"/>
        <v>860.91170579740901</v>
      </c>
      <c r="DH52" s="201">
        <f t="shared" si="37"/>
        <v>860.91170579740901</v>
      </c>
      <c r="DI52" s="201">
        <f t="shared" si="37"/>
        <v>860.91170579740901</v>
      </c>
      <c r="DJ52" s="201">
        <f t="shared" si="37"/>
        <v>860.91170579740901</v>
      </c>
      <c r="DK52" s="201">
        <f t="shared" si="37"/>
        <v>860.91170579740901</v>
      </c>
      <c r="DL52" s="201">
        <f t="shared" si="37"/>
        <v>860.91170579740901</v>
      </c>
      <c r="DM52" s="201">
        <f t="shared" si="37"/>
        <v>860.91170579740901</v>
      </c>
      <c r="DN52" s="201">
        <f t="shared" si="37"/>
        <v>886.73905697133114</v>
      </c>
      <c r="DO52" s="201">
        <f t="shared" si="37"/>
        <v>886.73905697133114</v>
      </c>
      <c r="DP52" s="201">
        <f t="shared" si="37"/>
        <v>886.73905697133114</v>
      </c>
      <c r="DQ52" s="201">
        <f t="shared" si="37"/>
        <v>886.73905697133114</v>
      </c>
      <c r="DR52" s="201">
        <f t="shared" si="37"/>
        <v>886.73905697133114</v>
      </c>
      <c r="DS52" s="201">
        <f t="shared" si="37"/>
        <v>886.73905697133114</v>
      </c>
      <c r="DT52" s="201">
        <f t="shared" si="37"/>
        <v>886.73905697133114</v>
      </c>
      <c r="DU52" s="201">
        <f t="shared" si="37"/>
        <v>886.73905697133114</v>
      </c>
      <c r="DV52" s="201">
        <f t="shared" si="37"/>
        <v>886.73905697133114</v>
      </c>
      <c r="DW52" s="201">
        <f t="shared" si="37"/>
        <v>886.73905697133114</v>
      </c>
      <c r="DX52" s="201">
        <f t="shared" si="37"/>
        <v>886.73905697133114</v>
      </c>
      <c r="DY52" s="201">
        <f t="shared" si="37"/>
        <v>886.73905697133114</v>
      </c>
      <c r="DZ52" s="201">
        <f t="shared" si="37"/>
        <v>913.34122868047109</v>
      </c>
      <c r="EA52" s="201">
        <f t="shared" si="37"/>
        <v>913.34122868047109</v>
      </c>
      <c r="EB52" s="201">
        <f t="shared" si="37"/>
        <v>913.34122868047109</v>
      </c>
      <c r="EC52" s="201">
        <f t="shared" si="37"/>
        <v>913.34122868047109</v>
      </c>
      <c r="ED52" s="201">
        <f t="shared" si="37"/>
        <v>913.34122868047109</v>
      </c>
      <c r="EE52" s="201">
        <f t="shared" si="37"/>
        <v>913.34122868047109</v>
      </c>
      <c r="EF52" s="201">
        <f t="shared" si="37"/>
        <v>913.34122868047109</v>
      </c>
      <c r="EG52" s="201">
        <f t="shared" si="37"/>
        <v>913.34122868047109</v>
      </c>
      <c r="EH52" s="201">
        <f t="shared" si="37"/>
        <v>913.34122868047109</v>
      </c>
      <c r="EI52" s="201">
        <f t="shared" si="37"/>
        <v>913.34122868047109</v>
      </c>
      <c r="EJ52" s="201">
        <f t="shared" si="37"/>
        <v>913.34122868047109</v>
      </c>
      <c r="EK52" s="201">
        <f t="shared" si="37"/>
        <v>913.34122868047109</v>
      </c>
    </row>
    <row r="53" spans="1:141" s="80" customFormat="1" ht="17" thickBot="1" x14ac:dyDescent="0.25">
      <c r="A53" s="193"/>
      <c r="D53" s="166"/>
      <c r="V53" s="203"/>
      <c r="X53" s="166"/>
      <c r="AD53" s="166"/>
      <c r="AJ53" s="166"/>
    </row>
  </sheetData>
  <mergeCells count="2">
    <mergeCell ref="A4:B4"/>
    <mergeCell ref="A6:B6"/>
  </mergeCells>
  <dataValidations count="1">
    <dataValidation type="list" allowBlank="1" showInputMessage="1" showErrorMessage="1" sqref="B17:B52" xr:uid="{00000000-0002-0000-0200-000000000000}">
      <formula1>$B$5:$B$16</formula1>
    </dataValidation>
  </dataValidation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Q123"/>
  <sheetViews>
    <sheetView workbookViewId="0">
      <selection activeCell="A38" sqref="A38"/>
    </sheetView>
  </sheetViews>
  <sheetFormatPr baseColWidth="10" defaultRowHeight="16" x14ac:dyDescent="0.2"/>
  <cols>
    <col min="3" max="23" width="1" customWidth="1"/>
    <col min="24" max="24" width="22" customWidth="1"/>
    <col min="25" max="25" width="12" customWidth="1"/>
    <col min="26" max="26" width="10.83203125" style="42"/>
    <col min="27" max="146" width="15" customWidth="1"/>
    <col min="147" max="147" width="15" style="42" customWidth="1"/>
  </cols>
  <sheetData>
    <row r="1" spans="1:147" x14ac:dyDescent="0.2">
      <c r="AA1" t="s">
        <v>41</v>
      </c>
    </row>
    <row r="3" spans="1:147" s="44" customFormat="1" ht="15" x14ac:dyDescent="0.2">
      <c r="X3" s="44" t="s">
        <v>42</v>
      </c>
      <c r="Y3" s="45">
        <f ca="1">Y105</f>
        <v>4741509</v>
      </c>
      <c r="Z3" s="60"/>
      <c r="AA3" s="44">
        <f>Z3+1</f>
        <v>1</v>
      </c>
      <c r="AB3" s="44">
        <f t="shared" ref="AB3:CM3" si="0">AA3+1</f>
        <v>2</v>
      </c>
      <c r="AC3" s="44">
        <f t="shared" si="0"/>
        <v>3</v>
      </c>
      <c r="AD3" s="44">
        <f t="shared" si="0"/>
        <v>4</v>
      </c>
      <c r="AE3" s="44">
        <f t="shared" si="0"/>
        <v>5</v>
      </c>
      <c r="AF3" s="44">
        <f t="shared" si="0"/>
        <v>6</v>
      </c>
      <c r="AG3" s="44">
        <f t="shared" si="0"/>
        <v>7</v>
      </c>
      <c r="AH3" s="44">
        <f t="shared" si="0"/>
        <v>8</v>
      </c>
      <c r="AI3" s="44">
        <f t="shared" si="0"/>
        <v>9</v>
      </c>
      <c r="AJ3" s="44">
        <f t="shared" si="0"/>
        <v>10</v>
      </c>
      <c r="AK3" s="44">
        <f t="shared" si="0"/>
        <v>11</v>
      </c>
      <c r="AL3" s="44">
        <f t="shared" si="0"/>
        <v>12</v>
      </c>
      <c r="AM3" s="44">
        <f t="shared" si="0"/>
        <v>13</v>
      </c>
      <c r="AN3" s="44">
        <f t="shared" si="0"/>
        <v>14</v>
      </c>
      <c r="AO3" s="44">
        <f t="shared" si="0"/>
        <v>15</v>
      </c>
      <c r="AP3" s="44">
        <f t="shared" si="0"/>
        <v>16</v>
      </c>
      <c r="AQ3" s="44">
        <f t="shared" si="0"/>
        <v>17</v>
      </c>
      <c r="AR3" s="44">
        <f t="shared" si="0"/>
        <v>18</v>
      </c>
      <c r="AS3" s="44">
        <f t="shared" si="0"/>
        <v>19</v>
      </c>
      <c r="AT3" s="44">
        <f t="shared" si="0"/>
        <v>20</v>
      </c>
      <c r="AU3" s="44">
        <f t="shared" si="0"/>
        <v>21</v>
      </c>
      <c r="AV3" s="44">
        <f t="shared" si="0"/>
        <v>22</v>
      </c>
      <c r="AW3" s="44">
        <f t="shared" si="0"/>
        <v>23</v>
      </c>
      <c r="AX3" s="44">
        <f t="shared" si="0"/>
        <v>24</v>
      </c>
      <c r="AY3" s="44">
        <f t="shared" si="0"/>
        <v>25</v>
      </c>
      <c r="AZ3" s="44">
        <f t="shared" si="0"/>
        <v>26</v>
      </c>
      <c r="BA3" s="44">
        <f t="shared" si="0"/>
        <v>27</v>
      </c>
      <c r="BB3" s="44">
        <f t="shared" si="0"/>
        <v>28</v>
      </c>
      <c r="BC3" s="44">
        <f t="shared" si="0"/>
        <v>29</v>
      </c>
      <c r="BD3" s="44">
        <f t="shared" si="0"/>
        <v>30</v>
      </c>
      <c r="BE3" s="44">
        <f t="shared" si="0"/>
        <v>31</v>
      </c>
      <c r="BF3" s="44">
        <f t="shared" si="0"/>
        <v>32</v>
      </c>
      <c r="BG3" s="44">
        <f t="shared" si="0"/>
        <v>33</v>
      </c>
      <c r="BH3" s="44">
        <f t="shared" si="0"/>
        <v>34</v>
      </c>
      <c r="BI3" s="44">
        <f t="shared" si="0"/>
        <v>35</v>
      </c>
      <c r="BJ3" s="44">
        <f t="shared" si="0"/>
        <v>36</v>
      </c>
      <c r="BK3" s="44">
        <f t="shared" si="0"/>
        <v>37</v>
      </c>
      <c r="BL3" s="44">
        <f t="shared" si="0"/>
        <v>38</v>
      </c>
      <c r="BM3" s="44">
        <f t="shared" si="0"/>
        <v>39</v>
      </c>
      <c r="BN3" s="44">
        <f t="shared" si="0"/>
        <v>40</v>
      </c>
      <c r="BO3" s="44">
        <f t="shared" si="0"/>
        <v>41</v>
      </c>
      <c r="BP3" s="44">
        <f t="shared" si="0"/>
        <v>42</v>
      </c>
      <c r="BQ3" s="44">
        <f t="shared" si="0"/>
        <v>43</v>
      </c>
      <c r="BR3" s="44">
        <f t="shared" si="0"/>
        <v>44</v>
      </c>
      <c r="BS3" s="44">
        <f t="shared" si="0"/>
        <v>45</v>
      </c>
      <c r="BT3" s="44">
        <f t="shared" si="0"/>
        <v>46</v>
      </c>
      <c r="BU3" s="44">
        <f t="shared" si="0"/>
        <v>47</v>
      </c>
      <c r="BV3" s="44">
        <f t="shared" si="0"/>
        <v>48</v>
      </c>
      <c r="BW3" s="44">
        <f t="shared" si="0"/>
        <v>49</v>
      </c>
      <c r="BX3" s="44">
        <f t="shared" si="0"/>
        <v>50</v>
      </c>
      <c r="BY3" s="44">
        <f t="shared" si="0"/>
        <v>51</v>
      </c>
      <c r="BZ3" s="44">
        <f t="shared" si="0"/>
        <v>52</v>
      </c>
      <c r="CA3" s="44">
        <f t="shared" si="0"/>
        <v>53</v>
      </c>
      <c r="CB3" s="44">
        <f t="shared" si="0"/>
        <v>54</v>
      </c>
      <c r="CC3" s="44">
        <f t="shared" si="0"/>
        <v>55</v>
      </c>
      <c r="CD3" s="44">
        <f t="shared" si="0"/>
        <v>56</v>
      </c>
      <c r="CE3" s="44">
        <f t="shared" si="0"/>
        <v>57</v>
      </c>
      <c r="CF3" s="44">
        <f t="shared" si="0"/>
        <v>58</v>
      </c>
      <c r="CG3" s="44">
        <f t="shared" si="0"/>
        <v>59</v>
      </c>
      <c r="CH3" s="44">
        <f t="shared" si="0"/>
        <v>60</v>
      </c>
      <c r="CI3" s="44">
        <f t="shared" si="0"/>
        <v>61</v>
      </c>
      <c r="CJ3" s="44">
        <f t="shared" si="0"/>
        <v>62</v>
      </c>
      <c r="CK3" s="44">
        <f t="shared" si="0"/>
        <v>63</v>
      </c>
      <c r="CL3" s="44">
        <f t="shared" si="0"/>
        <v>64</v>
      </c>
      <c r="CM3" s="44">
        <f t="shared" si="0"/>
        <v>65</v>
      </c>
      <c r="CN3" s="44">
        <f t="shared" ref="CN3:EP3" si="1">CM3+1</f>
        <v>66</v>
      </c>
      <c r="CO3" s="44">
        <f t="shared" si="1"/>
        <v>67</v>
      </c>
      <c r="CP3" s="44">
        <f t="shared" si="1"/>
        <v>68</v>
      </c>
      <c r="CQ3" s="44">
        <f t="shared" si="1"/>
        <v>69</v>
      </c>
      <c r="CR3" s="44">
        <f t="shared" si="1"/>
        <v>70</v>
      </c>
      <c r="CS3" s="44">
        <f t="shared" si="1"/>
        <v>71</v>
      </c>
      <c r="CT3" s="44">
        <f t="shared" si="1"/>
        <v>72</v>
      </c>
      <c r="CU3" s="44">
        <f t="shared" si="1"/>
        <v>73</v>
      </c>
      <c r="CV3" s="44">
        <f t="shared" si="1"/>
        <v>74</v>
      </c>
      <c r="CW3" s="44">
        <f t="shared" si="1"/>
        <v>75</v>
      </c>
      <c r="CX3" s="44">
        <f t="shared" si="1"/>
        <v>76</v>
      </c>
      <c r="CY3" s="44">
        <f t="shared" si="1"/>
        <v>77</v>
      </c>
      <c r="CZ3" s="44">
        <f t="shared" si="1"/>
        <v>78</v>
      </c>
      <c r="DA3" s="44">
        <f t="shared" si="1"/>
        <v>79</v>
      </c>
      <c r="DB3" s="44">
        <f t="shared" si="1"/>
        <v>80</v>
      </c>
      <c r="DC3" s="44">
        <f t="shared" si="1"/>
        <v>81</v>
      </c>
      <c r="DD3" s="44">
        <f t="shared" si="1"/>
        <v>82</v>
      </c>
      <c r="DE3" s="44">
        <f t="shared" si="1"/>
        <v>83</v>
      </c>
      <c r="DF3" s="44">
        <f t="shared" si="1"/>
        <v>84</v>
      </c>
      <c r="DG3" s="44">
        <f t="shared" si="1"/>
        <v>85</v>
      </c>
      <c r="DH3" s="44">
        <f t="shared" si="1"/>
        <v>86</v>
      </c>
      <c r="DI3" s="44">
        <f t="shared" si="1"/>
        <v>87</v>
      </c>
      <c r="DJ3" s="44">
        <f t="shared" si="1"/>
        <v>88</v>
      </c>
      <c r="DK3" s="44">
        <f t="shared" si="1"/>
        <v>89</v>
      </c>
      <c r="DL3" s="44">
        <f t="shared" si="1"/>
        <v>90</v>
      </c>
      <c r="DM3" s="44">
        <f t="shared" si="1"/>
        <v>91</v>
      </c>
      <c r="DN3" s="44">
        <f t="shared" si="1"/>
        <v>92</v>
      </c>
      <c r="DO3" s="44">
        <f t="shared" si="1"/>
        <v>93</v>
      </c>
      <c r="DP3" s="44">
        <f t="shared" si="1"/>
        <v>94</v>
      </c>
      <c r="DQ3" s="44">
        <f t="shared" si="1"/>
        <v>95</v>
      </c>
      <c r="DR3" s="44">
        <f t="shared" si="1"/>
        <v>96</v>
      </c>
      <c r="DS3" s="44">
        <f t="shared" si="1"/>
        <v>97</v>
      </c>
      <c r="DT3" s="44">
        <f t="shared" si="1"/>
        <v>98</v>
      </c>
      <c r="DU3" s="44">
        <f t="shared" si="1"/>
        <v>99</v>
      </c>
      <c r="DV3" s="44">
        <f t="shared" si="1"/>
        <v>100</v>
      </c>
      <c r="DW3" s="44">
        <f t="shared" si="1"/>
        <v>101</v>
      </c>
      <c r="DX3" s="44">
        <f t="shared" si="1"/>
        <v>102</v>
      </c>
      <c r="DY3" s="44">
        <f t="shared" si="1"/>
        <v>103</v>
      </c>
      <c r="DZ3" s="44">
        <f t="shared" si="1"/>
        <v>104</v>
      </c>
      <c r="EA3" s="44">
        <f t="shared" si="1"/>
        <v>105</v>
      </c>
      <c r="EB3" s="44">
        <f t="shared" si="1"/>
        <v>106</v>
      </c>
      <c r="EC3" s="44">
        <f t="shared" si="1"/>
        <v>107</v>
      </c>
      <c r="ED3" s="44">
        <f t="shared" si="1"/>
        <v>108</v>
      </c>
      <c r="EE3" s="44">
        <f t="shared" si="1"/>
        <v>109</v>
      </c>
      <c r="EF3" s="44">
        <f t="shared" si="1"/>
        <v>110</v>
      </c>
      <c r="EG3" s="44">
        <f t="shared" si="1"/>
        <v>111</v>
      </c>
      <c r="EH3" s="44">
        <f t="shared" si="1"/>
        <v>112</v>
      </c>
      <c r="EI3" s="44">
        <f t="shared" si="1"/>
        <v>113</v>
      </c>
      <c r="EJ3" s="44">
        <f t="shared" si="1"/>
        <v>114</v>
      </c>
      <c r="EK3" s="44">
        <f t="shared" si="1"/>
        <v>115</v>
      </c>
      <c r="EL3" s="44">
        <f t="shared" si="1"/>
        <v>116</v>
      </c>
      <c r="EM3" s="44">
        <f t="shared" si="1"/>
        <v>117</v>
      </c>
      <c r="EN3" s="44">
        <f t="shared" si="1"/>
        <v>118</v>
      </c>
      <c r="EO3" s="44">
        <f t="shared" si="1"/>
        <v>119</v>
      </c>
      <c r="EP3" s="44">
        <f t="shared" si="1"/>
        <v>120</v>
      </c>
      <c r="EQ3" s="60"/>
    </row>
    <row r="4" spans="1:147" s="44" customFormat="1" ht="15" x14ac:dyDescent="0.2">
      <c r="X4" s="44" t="s">
        <v>43</v>
      </c>
      <c r="Y4" s="45">
        <f ca="1">Y113</f>
        <v>0</v>
      </c>
      <c r="Z4" s="60"/>
      <c r="AA4" s="46">
        <f t="shared" ref="AA4:CL4" si="2">EOMONTH(Development_Start,AA3-1)</f>
        <v>42916</v>
      </c>
      <c r="AB4" s="46">
        <f t="shared" si="2"/>
        <v>42947</v>
      </c>
      <c r="AC4" s="46">
        <f t="shared" si="2"/>
        <v>42978</v>
      </c>
      <c r="AD4" s="46">
        <f t="shared" si="2"/>
        <v>43008</v>
      </c>
      <c r="AE4" s="46">
        <f t="shared" si="2"/>
        <v>43039</v>
      </c>
      <c r="AF4" s="46">
        <f t="shared" si="2"/>
        <v>43069</v>
      </c>
      <c r="AG4" s="46">
        <f t="shared" si="2"/>
        <v>43100</v>
      </c>
      <c r="AH4" s="46">
        <f t="shared" si="2"/>
        <v>43131</v>
      </c>
      <c r="AI4" s="46">
        <f t="shared" si="2"/>
        <v>43159</v>
      </c>
      <c r="AJ4" s="46">
        <f t="shared" si="2"/>
        <v>43190</v>
      </c>
      <c r="AK4" s="46">
        <f t="shared" si="2"/>
        <v>43220</v>
      </c>
      <c r="AL4" s="46">
        <f t="shared" si="2"/>
        <v>43251</v>
      </c>
      <c r="AM4" s="46">
        <f t="shared" si="2"/>
        <v>43281</v>
      </c>
      <c r="AN4" s="46">
        <f t="shared" si="2"/>
        <v>43312</v>
      </c>
      <c r="AO4" s="46">
        <f t="shared" si="2"/>
        <v>43343</v>
      </c>
      <c r="AP4" s="46">
        <f t="shared" si="2"/>
        <v>43373</v>
      </c>
      <c r="AQ4" s="46">
        <f t="shared" si="2"/>
        <v>43404</v>
      </c>
      <c r="AR4" s="46">
        <f t="shared" si="2"/>
        <v>43434</v>
      </c>
      <c r="AS4" s="46">
        <f t="shared" si="2"/>
        <v>43465</v>
      </c>
      <c r="AT4" s="46">
        <f t="shared" si="2"/>
        <v>43496</v>
      </c>
      <c r="AU4" s="46">
        <f t="shared" si="2"/>
        <v>43524</v>
      </c>
      <c r="AV4" s="46">
        <f t="shared" si="2"/>
        <v>43555</v>
      </c>
      <c r="AW4" s="46">
        <f t="shared" si="2"/>
        <v>43585</v>
      </c>
      <c r="AX4" s="46">
        <f t="shared" si="2"/>
        <v>43616</v>
      </c>
      <c r="AY4" s="46">
        <f t="shared" si="2"/>
        <v>43646</v>
      </c>
      <c r="AZ4" s="46">
        <f t="shared" si="2"/>
        <v>43677</v>
      </c>
      <c r="BA4" s="46">
        <f t="shared" si="2"/>
        <v>43708</v>
      </c>
      <c r="BB4" s="46">
        <f t="shared" si="2"/>
        <v>43738</v>
      </c>
      <c r="BC4" s="46">
        <f t="shared" si="2"/>
        <v>43769</v>
      </c>
      <c r="BD4" s="46">
        <f t="shared" si="2"/>
        <v>43799</v>
      </c>
      <c r="BE4" s="46">
        <f t="shared" si="2"/>
        <v>43830</v>
      </c>
      <c r="BF4" s="46">
        <f t="shared" si="2"/>
        <v>43861</v>
      </c>
      <c r="BG4" s="46">
        <f t="shared" si="2"/>
        <v>43890</v>
      </c>
      <c r="BH4" s="46">
        <f t="shared" si="2"/>
        <v>43921</v>
      </c>
      <c r="BI4" s="46">
        <f t="shared" si="2"/>
        <v>43951</v>
      </c>
      <c r="BJ4" s="46">
        <f t="shared" si="2"/>
        <v>43982</v>
      </c>
      <c r="BK4" s="46">
        <f t="shared" si="2"/>
        <v>44012</v>
      </c>
      <c r="BL4" s="46">
        <f t="shared" si="2"/>
        <v>44043</v>
      </c>
      <c r="BM4" s="46">
        <f t="shared" si="2"/>
        <v>44074</v>
      </c>
      <c r="BN4" s="46">
        <f t="shared" si="2"/>
        <v>44104</v>
      </c>
      <c r="BO4" s="46">
        <f t="shared" si="2"/>
        <v>44135</v>
      </c>
      <c r="BP4" s="46">
        <f t="shared" si="2"/>
        <v>44165</v>
      </c>
      <c r="BQ4" s="46">
        <f t="shared" si="2"/>
        <v>44196</v>
      </c>
      <c r="BR4" s="46">
        <f t="shared" si="2"/>
        <v>44227</v>
      </c>
      <c r="BS4" s="46">
        <f t="shared" si="2"/>
        <v>44255</v>
      </c>
      <c r="BT4" s="46">
        <f t="shared" si="2"/>
        <v>44286</v>
      </c>
      <c r="BU4" s="46">
        <f t="shared" si="2"/>
        <v>44316</v>
      </c>
      <c r="BV4" s="46">
        <f t="shared" si="2"/>
        <v>44347</v>
      </c>
      <c r="BW4" s="46">
        <f t="shared" si="2"/>
        <v>44377</v>
      </c>
      <c r="BX4" s="46">
        <f t="shared" si="2"/>
        <v>44408</v>
      </c>
      <c r="BY4" s="46">
        <f t="shared" si="2"/>
        <v>44439</v>
      </c>
      <c r="BZ4" s="46">
        <f t="shared" si="2"/>
        <v>44469</v>
      </c>
      <c r="CA4" s="46">
        <f t="shared" si="2"/>
        <v>44500</v>
      </c>
      <c r="CB4" s="46">
        <f t="shared" si="2"/>
        <v>44530</v>
      </c>
      <c r="CC4" s="46">
        <f t="shared" si="2"/>
        <v>44561</v>
      </c>
      <c r="CD4" s="46">
        <f t="shared" si="2"/>
        <v>44592</v>
      </c>
      <c r="CE4" s="46">
        <f t="shared" si="2"/>
        <v>44620</v>
      </c>
      <c r="CF4" s="46">
        <f t="shared" si="2"/>
        <v>44651</v>
      </c>
      <c r="CG4" s="46">
        <f t="shared" si="2"/>
        <v>44681</v>
      </c>
      <c r="CH4" s="46">
        <f t="shared" si="2"/>
        <v>44712</v>
      </c>
      <c r="CI4" s="46">
        <f t="shared" si="2"/>
        <v>44742</v>
      </c>
      <c r="CJ4" s="46">
        <f t="shared" si="2"/>
        <v>44773</v>
      </c>
      <c r="CK4" s="46">
        <f t="shared" si="2"/>
        <v>44804</v>
      </c>
      <c r="CL4" s="46">
        <f t="shared" si="2"/>
        <v>44834</v>
      </c>
      <c r="CM4" s="46">
        <f t="shared" ref="CM4:EP4" si="3">EOMONTH(Development_Start,CM3-1)</f>
        <v>44865</v>
      </c>
      <c r="CN4" s="46">
        <f t="shared" si="3"/>
        <v>44895</v>
      </c>
      <c r="CO4" s="46">
        <f t="shared" si="3"/>
        <v>44926</v>
      </c>
      <c r="CP4" s="46">
        <f t="shared" si="3"/>
        <v>44957</v>
      </c>
      <c r="CQ4" s="46">
        <f t="shared" si="3"/>
        <v>44985</v>
      </c>
      <c r="CR4" s="46">
        <f t="shared" si="3"/>
        <v>45016</v>
      </c>
      <c r="CS4" s="46">
        <f t="shared" si="3"/>
        <v>45046</v>
      </c>
      <c r="CT4" s="46">
        <f t="shared" si="3"/>
        <v>45077</v>
      </c>
      <c r="CU4" s="46">
        <f t="shared" si="3"/>
        <v>45107</v>
      </c>
      <c r="CV4" s="46">
        <f t="shared" si="3"/>
        <v>45138</v>
      </c>
      <c r="CW4" s="46">
        <f t="shared" si="3"/>
        <v>45169</v>
      </c>
      <c r="CX4" s="46">
        <f t="shared" si="3"/>
        <v>45199</v>
      </c>
      <c r="CY4" s="46">
        <f t="shared" si="3"/>
        <v>45230</v>
      </c>
      <c r="CZ4" s="46">
        <f t="shared" si="3"/>
        <v>45260</v>
      </c>
      <c r="DA4" s="46">
        <f t="shared" si="3"/>
        <v>45291</v>
      </c>
      <c r="DB4" s="46">
        <f t="shared" si="3"/>
        <v>45322</v>
      </c>
      <c r="DC4" s="46">
        <f t="shared" si="3"/>
        <v>45351</v>
      </c>
      <c r="DD4" s="46">
        <f t="shared" si="3"/>
        <v>45382</v>
      </c>
      <c r="DE4" s="46">
        <f t="shared" si="3"/>
        <v>45412</v>
      </c>
      <c r="DF4" s="46">
        <f t="shared" si="3"/>
        <v>45443</v>
      </c>
      <c r="DG4" s="46">
        <f t="shared" si="3"/>
        <v>45473</v>
      </c>
      <c r="DH4" s="46">
        <f t="shared" si="3"/>
        <v>45504</v>
      </c>
      <c r="DI4" s="46">
        <f t="shared" si="3"/>
        <v>45535</v>
      </c>
      <c r="DJ4" s="46">
        <f t="shared" si="3"/>
        <v>45565</v>
      </c>
      <c r="DK4" s="46">
        <f t="shared" si="3"/>
        <v>45596</v>
      </c>
      <c r="DL4" s="46">
        <f t="shared" si="3"/>
        <v>45626</v>
      </c>
      <c r="DM4" s="46">
        <f t="shared" si="3"/>
        <v>45657</v>
      </c>
      <c r="DN4" s="46">
        <f t="shared" si="3"/>
        <v>45688</v>
      </c>
      <c r="DO4" s="46">
        <f t="shared" si="3"/>
        <v>45716</v>
      </c>
      <c r="DP4" s="46">
        <f t="shared" si="3"/>
        <v>45747</v>
      </c>
      <c r="DQ4" s="46">
        <f t="shared" si="3"/>
        <v>45777</v>
      </c>
      <c r="DR4" s="46">
        <f t="shared" si="3"/>
        <v>45808</v>
      </c>
      <c r="DS4" s="46">
        <f t="shared" si="3"/>
        <v>45838</v>
      </c>
      <c r="DT4" s="46">
        <f t="shared" si="3"/>
        <v>45869</v>
      </c>
      <c r="DU4" s="46">
        <f t="shared" si="3"/>
        <v>45900</v>
      </c>
      <c r="DV4" s="46">
        <f t="shared" si="3"/>
        <v>45930</v>
      </c>
      <c r="DW4" s="46">
        <f t="shared" si="3"/>
        <v>45961</v>
      </c>
      <c r="DX4" s="46">
        <f t="shared" si="3"/>
        <v>45991</v>
      </c>
      <c r="DY4" s="46">
        <f t="shared" si="3"/>
        <v>46022</v>
      </c>
      <c r="DZ4" s="46">
        <f t="shared" si="3"/>
        <v>46053</v>
      </c>
      <c r="EA4" s="46">
        <f t="shared" si="3"/>
        <v>46081</v>
      </c>
      <c r="EB4" s="46">
        <f t="shared" si="3"/>
        <v>46112</v>
      </c>
      <c r="EC4" s="46">
        <f t="shared" si="3"/>
        <v>46142</v>
      </c>
      <c r="ED4" s="46">
        <f t="shared" si="3"/>
        <v>46173</v>
      </c>
      <c r="EE4" s="46">
        <f t="shared" si="3"/>
        <v>46203</v>
      </c>
      <c r="EF4" s="46">
        <f t="shared" si="3"/>
        <v>46234</v>
      </c>
      <c r="EG4" s="46">
        <f t="shared" si="3"/>
        <v>46265</v>
      </c>
      <c r="EH4" s="46">
        <f t="shared" si="3"/>
        <v>46295</v>
      </c>
      <c r="EI4" s="46">
        <f t="shared" si="3"/>
        <v>46326</v>
      </c>
      <c r="EJ4" s="46">
        <f t="shared" si="3"/>
        <v>46356</v>
      </c>
      <c r="EK4" s="46">
        <f t="shared" si="3"/>
        <v>46387</v>
      </c>
      <c r="EL4" s="46">
        <f t="shared" si="3"/>
        <v>46418</v>
      </c>
      <c r="EM4" s="46">
        <f t="shared" si="3"/>
        <v>46446</v>
      </c>
      <c r="EN4" s="46">
        <f t="shared" si="3"/>
        <v>46477</v>
      </c>
      <c r="EO4" s="46">
        <f t="shared" si="3"/>
        <v>46507</v>
      </c>
      <c r="EP4" s="46">
        <f t="shared" si="3"/>
        <v>46538</v>
      </c>
      <c r="EQ4" s="60"/>
    </row>
    <row r="5" spans="1:147" s="40" customFormat="1" thickBot="1" x14ac:dyDescent="0.25">
      <c r="A5" s="40" t="s">
        <v>44</v>
      </c>
      <c r="X5" s="40" t="s">
        <v>45</v>
      </c>
      <c r="Y5" s="47">
        <f ca="1">SUM(Y3:Y4)</f>
        <v>4741509</v>
      </c>
      <c r="Z5" s="63"/>
      <c r="AA5" s="40">
        <f>ROUNDUP(AA3/12,0)</f>
        <v>1</v>
      </c>
      <c r="AB5" s="40">
        <f t="shared" ref="AB5:CM5" si="4">ROUNDUP(AB3/12,0)</f>
        <v>1</v>
      </c>
      <c r="AC5" s="40">
        <f t="shared" si="4"/>
        <v>1</v>
      </c>
      <c r="AD5" s="40">
        <f t="shared" si="4"/>
        <v>1</v>
      </c>
      <c r="AE5" s="40">
        <f t="shared" si="4"/>
        <v>1</v>
      </c>
      <c r="AF5" s="40">
        <f t="shared" si="4"/>
        <v>1</v>
      </c>
      <c r="AG5" s="40">
        <f t="shared" si="4"/>
        <v>1</v>
      </c>
      <c r="AH5" s="40">
        <f t="shared" si="4"/>
        <v>1</v>
      </c>
      <c r="AI5" s="40">
        <f t="shared" si="4"/>
        <v>1</v>
      </c>
      <c r="AJ5" s="40">
        <f t="shared" si="4"/>
        <v>1</v>
      </c>
      <c r="AK5" s="40">
        <f t="shared" si="4"/>
        <v>1</v>
      </c>
      <c r="AL5" s="40">
        <f t="shared" si="4"/>
        <v>1</v>
      </c>
      <c r="AM5" s="40">
        <f t="shared" si="4"/>
        <v>2</v>
      </c>
      <c r="AN5" s="40">
        <f t="shared" si="4"/>
        <v>2</v>
      </c>
      <c r="AO5" s="40">
        <f t="shared" si="4"/>
        <v>2</v>
      </c>
      <c r="AP5" s="40">
        <f t="shared" si="4"/>
        <v>2</v>
      </c>
      <c r="AQ5" s="40">
        <f t="shared" si="4"/>
        <v>2</v>
      </c>
      <c r="AR5" s="40">
        <f t="shared" si="4"/>
        <v>2</v>
      </c>
      <c r="AS5" s="40">
        <f t="shared" si="4"/>
        <v>2</v>
      </c>
      <c r="AT5" s="40">
        <f t="shared" si="4"/>
        <v>2</v>
      </c>
      <c r="AU5" s="40">
        <f t="shared" si="4"/>
        <v>2</v>
      </c>
      <c r="AV5" s="40">
        <f t="shared" si="4"/>
        <v>2</v>
      </c>
      <c r="AW5" s="40">
        <f t="shared" si="4"/>
        <v>2</v>
      </c>
      <c r="AX5" s="40">
        <f t="shared" si="4"/>
        <v>2</v>
      </c>
      <c r="AY5" s="40">
        <f t="shared" si="4"/>
        <v>3</v>
      </c>
      <c r="AZ5" s="40">
        <f t="shared" si="4"/>
        <v>3</v>
      </c>
      <c r="BA5" s="40">
        <f t="shared" si="4"/>
        <v>3</v>
      </c>
      <c r="BB5" s="40">
        <f t="shared" si="4"/>
        <v>3</v>
      </c>
      <c r="BC5" s="40">
        <f t="shared" si="4"/>
        <v>3</v>
      </c>
      <c r="BD5" s="40">
        <f t="shared" si="4"/>
        <v>3</v>
      </c>
      <c r="BE5" s="40">
        <f t="shared" si="4"/>
        <v>3</v>
      </c>
      <c r="BF5" s="40">
        <f t="shared" si="4"/>
        <v>3</v>
      </c>
      <c r="BG5" s="40">
        <f t="shared" si="4"/>
        <v>3</v>
      </c>
      <c r="BH5" s="40">
        <f t="shared" si="4"/>
        <v>3</v>
      </c>
      <c r="BI5" s="40">
        <f t="shared" si="4"/>
        <v>3</v>
      </c>
      <c r="BJ5" s="40">
        <f t="shared" si="4"/>
        <v>3</v>
      </c>
      <c r="BK5" s="40">
        <f t="shared" si="4"/>
        <v>4</v>
      </c>
      <c r="BL5" s="40">
        <f t="shared" si="4"/>
        <v>4</v>
      </c>
      <c r="BM5" s="40">
        <f t="shared" si="4"/>
        <v>4</v>
      </c>
      <c r="BN5" s="40">
        <f t="shared" si="4"/>
        <v>4</v>
      </c>
      <c r="BO5" s="40">
        <f t="shared" si="4"/>
        <v>4</v>
      </c>
      <c r="BP5" s="40">
        <f t="shared" si="4"/>
        <v>4</v>
      </c>
      <c r="BQ5" s="40">
        <f t="shared" si="4"/>
        <v>4</v>
      </c>
      <c r="BR5" s="40">
        <f t="shared" si="4"/>
        <v>4</v>
      </c>
      <c r="BS5" s="40">
        <f t="shared" si="4"/>
        <v>4</v>
      </c>
      <c r="BT5" s="40">
        <f t="shared" si="4"/>
        <v>4</v>
      </c>
      <c r="BU5" s="40">
        <f t="shared" si="4"/>
        <v>4</v>
      </c>
      <c r="BV5" s="40">
        <f t="shared" si="4"/>
        <v>4</v>
      </c>
      <c r="BW5" s="40">
        <f t="shared" si="4"/>
        <v>5</v>
      </c>
      <c r="BX5" s="40">
        <f t="shared" si="4"/>
        <v>5</v>
      </c>
      <c r="BY5" s="40">
        <f t="shared" si="4"/>
        <v>5</v>
      </c>
      <c r="BZ5" s="40">
        <f t="shared" si="4"/>
        <v>5</v>
      </c>
      <c r="CA5" s="40">
        <f t="shared" si="4"/>
        <v>5</v>
      </c>
      <c r="CB5" s="40">
        <f t="shared" si="4"/>
        <v>5</v>
      </c>
      <c r="CC5" s="40">
        <f t="shared" si="4"/>
        <v>5</v>
      </c>
      <c r="CD5" s="40">
        <f t="shared" si="4"/>
        <v>5</v>
      </c>
      <c r="CE5" s="40">
        <f t="shared" si="4"/>
        <v>5</v>
      </c>
      <c r="CF5" s="40">
        <f t="shared" si="4"/>
        <v>5</v>
      </c>
      <c r="CG5" s="40">
        <f t="shared" si="4"/>
        <v>5</v>
      </c>
      <c r="CH5" s="40">
        <f t="shared" si="4"/>
        <v>5</v>
      </c>
      <c r="CI5" s="40">
        <f t="shared" si="4"/>
        <v>6</v>
      </c>
      <c r="CJ5" s="40">
        <f t="shared" si="4"/>
        <v>6</v>
      </c>
      <c r="CK5" s="40">
        <f t="shared" si="4"/>
        <v>6</v>
      </c>
      <c r="CL5" s="40">
        <f t="shared" si="4"/>
        <v>6</v>
      </c>
      <c r="CM5" s="40">
        <f t="shared" si="4"/>
        <v>6</v>
      </c>
      <c r="CN5" s="40">
        <f t="shared" ref="CN5:EP5" si="5">ROUNDUP(CN3/12,0)</f>
        <v>6</v>
      </c>
      <c r="CO5" s="40">
        <f t="shared" si="5"/>
        <v>6</v>
      </c>
      <c r="CP5" s="40">
        <f t="shared" si="5"/>
        <v>6</v>
      </c>
      <c r="CQ5" s="40">
        <f t="shared" si="5"/>
        <v>6</v>
      </c>
      <c r="CR5" s="40">
        <f t="shared" si="5"/>
        <v>6</v>
      </c>
      <c r="CS5" s="40">
        <f t="shared" si="5"/>
        <v>6</v>
      </c>
      <c r="CT5" s="40">
        <f t="shared" si="5"/>
        <v>6</v>
      </c>
      <c r="CU5" s="40">
        <f t="shared" si="5"/>
        <v>7</v>
      </c>
      <c r="CV5" s="40">
        <f t="shared" si="5"/>
        <v>7</v>
      </c>
      <c r="CW5" s="40">
        <f t="shared" si="5"/>
        <v>7</v>
      </c>
      <c r="CX5" s="40">
        <f t="shared" si="5"/>
        <v>7</v>
      </c>
      <c r="CY5" s="40">
        <f t="shared" si="5"/>
        <v>7</v>
      </c>
      <c r="CZ5" s="40">
        <f t="shared" si="5"/>
        <v>7</v>
      </c>
      <c r="DA5" s="40">
        <f t="shared" si="5"/>
        <v>7</v>
      </c>
      <c r="DB5" s="40">
        <f t="shared" si="5"/>
        <v>7</v>
      </c>
      <c r="DC5" s="40">
        <f t="shared" si="5"/>
        <v>7</v>
      </c>
      <c r="DD5" s="40">
        <f t="shared" si="5"/>
        <v>7</v>
      </c>
      <c r="DE5" s="40">
        <f t="shared" si="5"/>
        <v>7</v>
      </c>
      <c r="DF5" s="40">
        <f t="shared" si="5"/>
        <v>7</v>
      </c>
      <c r="DG5" s="40">
        <f t="shared" si="5"/>
        <v>8</v>
      </c>
      <c r="DH5" s="40">
        <f t="shared" si="5"/>
        <v>8</v>
      </c>
      <c r="DI5" s="40">
        <f t="shared" si="5"/>
        <v>8</v>
      </c>
      <c r="DJ5" s="40">
        <f t="shared" si="5"/>
        <v>8</v>
      </c>
      <c r="DK5" s="40">
        <f t="shared" si="5"/>
        <v>8</v>
      </c>
      <c r="DL5" s="40">
        <f t="shared" si="5"/>
        <v>8</v>
      </c>
      <c r="DM5" s="40">
        <f t="shared" si="5"/>
        <v>8</v>
      </c>
      <c r="DN5" s="40">
        <f t="shared" si="5"/>
        <v>8</v>
      </c>
      <c r="DO5" s="40">
        <f t="shared" si="5"/>
        <v>8</v>
      </c>
      <c r="DP5" s="40">
        <f t="shared" si="5"/>
        <v>8</v>
      </c>
      <c r="DQ5" s="40">
        <f t="shared" si="5"/>
        <v>8</v>
      </c>
      <c r="DR5" s="40">
        <f t="shared" si="5"/>
        <v>8</v>
      </c>
      <c r="DS5" s="40">
        <f t="shared" si="5"/>
        <v>9</v>
      </c>
      <c r="DT5" s="40">
        <f t="shared" si="5"/>
        <v>9</v>
      </c>
      <c r="DU5" s="40">
        <f t="shared" si="5"/>
        <v>9</v>
      </c>
      <c r="DV5" s="40">
        <f t="shared" si="5"/>
        <v>9</v>
      </c>
      <c r="DW5" s="40">
        <f t="shared" si="5"/>
        <v>9</v>
      </c>
      <c r="DX5" s="40">
        <f t="shared" si="5"/>
        <v>9</v>
      </c>
      <c r="DY5" s="40">
        <f t="shared" si="5"/>
        <v>9</v>
      </c>
      <c r="DZ5" s="40">
        <f t="shared" si="5"/>
        <v>9</v>
      </c>
      <c r="EA5" s="40">
        <f t="shared" si="5"/>
        <v>9</v>
      </c>
      <c r="EB5" s="40">
        <f t="shared" si="5"/>
        <v>9</v>
      </c>
      <c r="EC5" s="40">
        <f t="shared" si="5"/>
        <v>9</v>
      </c>
      <c r="ED5" s="40">
        <f t="shared" si="5"/>
        <v>9</v>
      </c>
      <c r="EE5" s="40">
        <f t="shared" si="5"/>
        <v>10</v>
      </c>
      <c r="EF5" s="40">
        <f t="shared" si="5"/>
        <v>10</v>
      </c>
      <c r="EG5" s="40">
        <f t="shared" si="5"/>
        <v>10</v>
      </c>
      <c r="EH5" s="40">
        <f t="shared" si="5"/>
        <v>10</v>
      </c>
      <c r="EI5" s="40">
        <f t="shared" si="5"/>
        <v>10</v>
      </c>
      <c r="EJ5" s="40">
        <f t="shared" si="5"/>
        <v>10</v>
      </c>
      <c r="EK5" s="40">
        <f t="shared" si="5"/>
        <v>10</v>
      </c>
      <c r="EL5" s="40">
        <f t="shared" si="5"/>
        <v>10</v>
      </c>
      <c r="EM5" s="40">
        <f t="shared" si="5"/>
        <v>10</v>
      </c>
      <c r="EN5" s="40">
        <f t="shared" si="5"/>
        <v>10</v>
      </c>
      <c r="EO5" s="40">
        <f t="shared" si="5"/>
        <v>10</v>
      </c>
      <c r="EP5" s="40">
        <f t="shared" si="5"/>
        <v>10</v>
      </c>
      <c r="EQ5" s="63"/>
    </row>
    <row r="7" spans="1:147" s="44" customFormat="1" ht="15" x14ac:dyDescent="0.2">
      <c r="A7" s="44" t="s">
        <v>46</v>
      </c>
      <c r="X7" s="44" t="s">
        <v>47</v>
      </c>
      <c r="Y7" s="48">
        <f>SUBTOTAL(9,Y8:Y9)</f>
        <v>1000000</v>
      </c>
      <c r="Z7" s="60"/>
      <c r="AA7" s="49"/>
      <c r="EQ7" s="60"/>
    </row>
    <row r="8" spans="1:147" x14ac:dyDescent="0.2">
      <c r="A8" t="s">
        <v>46</v>
      </c>
      <c r="Y8" s="50">
        <v>1000000</v>
      </c>
      <c r="AA8" s="51">
        <v>1</v>
      </c>
    </row>
    <row r="9" spans="1:147" x14ac:dyDescent="0.2">
      <c r="AA9" s="52"/>
    </row>
    <row r="10" spans="1:147" s="44" customFormat="1" ht="15" x14ac:dyDescent="0.2">
      <c r="A10" s="44" t="s">
        <v>48</v>
      </c>
      <c r="X10" s="44" t="s">
        <v>49</v>
      </c>
      <c r="Y10" s="48">
        <f>SUBTOTAL(9,Y11:Y15)</f>
        <v>170000</v>
      </c>
      <c r="Z10" s="60"/>
      <c r="AA10" s="49"/>
      <c r="EQ10" s="60"/>
    </row>
    <row r="11" spans="1:147" x14ac:dyDescent="0.2">
      <c r="A11" t="s">
        <v>50</v>
      </c>
      <c r="X11" t="b">
        <f>100%=SUM(AA11:EP11)</f>
        <v>1</v>
      </c>
      <c r="Y11" s="50">
        <v>20000</v>
      </c>
      <c r="Z11" s="61">
        <v>2</v>
      </c>
      <c r="AA11" s="51">
        <f t="shared" ref="AA11:AJ14" si="6">CHOOSE($Z11,AA$121,AA$123)</f>
        <v>0.16666666666666666</v>
      </c>
      <c r="AB11" s="51">
        <f t="shared" si="6"/>
        <v>0.16666666666666666</v>
      </c>
      <c r="AC11" s="51">
        <f t="shared" si="6"/>
        <v>0.16666666666666666</v>
      </c>
      <c r="AD11" s="51">
        <f t="shared" si="6"/>
        <v>0.16666666666666666</v>
      </c>
      <c r="AE11" s="51">
        <f t="shared" si="6"/>
        <v>0.16666666666666666</v>
      </c>
      <c r="AF11" s="51">
        <f t="shared" si="6"/>
        <v>0.16666666666666666</v>
      </c>
      <c r="AG11" s="51">
        <f t="shared" si="6"/>
        <v>0</v>
      </c>
      <c r="AH11" s="51">
        <f t="shared" si="6"/>
        <v>0</v>
      </c>
      <c r="AI11" s="51">
        <f t="shared" si="6"/>
        <v>0</v>
      </c>
      <c r="AJ11" s="51">
        <f t="shared" si="6"/>
        <v>0</v>
      </c>
      <c r="AK11" s="51">
        <f t="shared" ref="AK11:AT14" si="7">CHOOSE($Z11,AK$121,AK$123)</f>
        <v>0</v>
      </c>
      <c r="AL11" s="51">
        <f t="shared" si="7"/>
        <v>0</v>
      </c>
      <c r="AM11" s="51">
        <f t="shared" si="7"/>
        <v>0</v>
      </c>
      <c r="AN11" s="51">
        <f t="shared" si="7"/>
        <v>0</v>
      </c>
      <c r="AO11" s="51">
        <f t="shared" si="7"/>
        <v>0</v>
      </c>
      <c r="AP11" s="51">
        <f t="shared" si="7"/>
        <v>0</v>
      </c>
      <c r="AQ11" s="51">
        <f t="shared" si="7"/>
        <v>0</v>
      </c>
      <c r="AR11" s="51">
        <f t="shared" si="7"/>
        <v>0</v>
      </c>
      <c r="AS11" s="51">
        <f t="shared" si="7"/>
        <v>0</v>
      </c>
      <c r="AT11" s="51">
        <f t="shared" si="7"/>
        <v>0</v>
      </c>
      <c r="AU11" s="51">
        <f t="shared" ref="AU11:BD14" si="8">CHOOSE($Z11,AU$121,AU$123)</f>
        <v>0</v>
      </c>
      <c r="AV11" s="51">
        <f t="shared" si="8"/>
        <v>0</v>
      </c>
      <c r="AW11" s="51">
        <f t="shared" si="8"/>
        <v>0</v>
      </c>
      <c r="AX11" s="51">
        <f t="shared" si="8"/>
        <v>0</v>
      </c>
      <c r="AY11" s="51">
        <f t="shared" si="8"/>
        <v>0</v>
      </c>
      <c r="AZ11" s="51">
        <f t="shared" si="8"/>
        <v>0</v>
      </c>
      <c r="BA11" s="51">
        <f t="shared" si="8"/>
        <v>0</v>
      </c>
      <c r="BB11" s="51">
        <f t="shared" si="8"/>
        <v>0</v>
      </c>
      <c r="BC11" s="51">
        <f t="shared" si="8"/>
        <v>0</v>
      </c>
      <c r="BD11" s="51">
        <f t="shared" si="8"/>
        <v>0</v>
      </c>
      <c r="BE11" s="51">
        <f t="shared" ref="BE11:BN14" si="9">CHOOSE($Z11,BE$121,BE$123)</f>
        <v>0</v>
      </c>
      <c r="BF11" s="51">
        <f t="shared" si="9"/>
        <v>0</v>
      </c>
      <c r="BG11" s="51">
        <f t="shared" si="9"/>
        <v>0</v>
      </c>
      <c r="BH11" s="51">
        <f t="shared" si="9"/>
        <v>0</v>
      </c>
      <c r="BI11" s="51">
        <f t="shared" si="9"/>
        <v>0</v>
      </c>
      <c r="BJ11" s="51">
        <f t="shared" si="9"/>
        <v>0</v>
      </c>
      <c r="BK11" s="51">
        <f t="shared" si="9"/>
        <v>0</v>
      </c>
      <c r="BL11" s="51">
        <f t="shared" si="9"/>
        <v>0</v>
      </c>
      <c r="BM11" s="51">
        <f t="shared" si="9"/>
        <v>0</v>
      </c>
      <c r="BN11" s="51">
        <f t="shared" si="9"/>
        <v>0</v>
      </c>
      <c r="BO11" s="51">
        <f t="shared" ref="BO11:BX14" si="10">CHOOSE($Z11,BO$121,BO$123)</f>
        <v>0</v>
      </c>
      <c r="BP11" s="51">
        <f t="shared" si="10"/>
        <v>0</v>
      </c>
      <c r="BQ11" s="51">
        <f t="shared" si="10"/>
        <v>0</v>
      </c>
      <c r="BR11" s="51">
        <f t="shared" si="10"/>
        <v>0</v>
      </c>
      <c r="BS11" s="51">
        <f t="shared" si="10"/>
        <v>0</v>
      </c>
      <c r="BT11" s="51">
        <f t="shared" si="10"/>
        <v>0</v>
      </c>
      <c r="BU11" s="51">
        <f t="shared" si="10"/>
        <v>0</v>
      </c>
      <c r="BV11" s="51">
        <f t="shared" si="10"/>
        <v>0</v>
      </c>
      <c r="BW11" s="51">
        <f t="shared" si="10"/>
        <v>0</v>
      </c>
      <c r="BX11" s="51">
        <f t="shared" si="10"/>
        <v>0</v>
      </c>
      <c r="BY11" s="51">
        <f t="shared" ref="BY11:CH14" si="11">CHOOSE($Z11,BY$121,BY$123)</f>
        <v>0</v>
      </c>
      <c r="BZ11" s="51">
        <f t="shared" si="11"/>
        <v>0</v>
      </c>
      <c r="CA11" s="51">
        <f t="shared" si="11"/>
        <v>0</v>
      </c>
      <c r="CB11" s="51">
        <f t="shared" si="11"/>
        <v>0</v>
      </c>
      <c r="CC11" s="51">
        <f t="shared" si="11"/>
        <v>0</v>
      </c>
      <c r="CD11" s="51">
        <f t="shared" si="11"/>
        <v>0</v>
      </c>
      <c r="CE11" s="51">
        <f t="shared" si="11"/>
        <v>0</v>
      </c>
      <c r="CF11" s="51">
        <f t="shared" si="11"/>
        <v>0</v>
      </c>
      <c r="CG11" s="51">
        <f t="shared" si="11"/>
        <v>0</v>
      </c>
      <c r="CH11" s="51">
        <f t="shared" si="11"/>
        <v>0</v>
      </c>
      <c r="CI11" s="51">
        <f t="shared" ref="CI11:CR14" si="12">CHOOSE($Z11,CI$121,CI$123)</f>
        <v>0</v>
      </c>
      <c r="CJ11" s="51">
        <f t="shared" si="12"/>
        <v>0</v>
      </c>
      <c r="CK11" s="51">
        <f t="shared" si="12"/>
        <v>0</v>
      </c>
      <c r="CL11" s="51">
        <f t="shared" si="12"/>
        <v>0</v>
      </c>
      <c r="CM11" s="51">
        <f t="shared" si="12"/>
        <v>0</v>
      </c>
      <c r="CN11" s="51">
        <f t="shared" si="12"/>
        <v>0</v>
      </c>
      <c r="CO11" s="51">
        <f t="shared" si="12"/>
        <v>0</v>
      </c>
      <c r="CP11" s="51">
        <f t="shared" si="12"/>
        <v>0</v>
      </c>
      <c r="CQ11" s="51">
        <f t="shared" si="12"/>
        <v>0</v>
      </c>
      <c r="CR11" s="51">
        <f t="shared" si="12"/>
        <v>0</v>
      </c>
      <c r="CS11" s="51">
        <f t="shared" ref="CS11:DB14" si="13">CHOOSE($Z11,CS$121,CS$123)</f>
        <v>0</v>
      </c>
      <c r="CT11" s="51">
        <f t="shared" si="13"/>
        <v>0</v>
      </c>
      <c r="CU11" s="51">
        <f t="shared" si="13"/>
        <v>0</v>
      </c>
      <c r="CV11" s="51">
        <f t="shared" si="13"/>
        <v>0</v>
      </c>
      <c r="CW11" s="51">
        <f t="shared" si="13"/>
        <v>0</v>
      </c>
      <c r="CX11" s="51">
        <f t="shared" si="13"/>
        <v>0</v>
      </c>
      <c r="CY11" s="51">
        <f t="shared" si="13"/>
        <v>0</v>
      </c>
      <c r="CZ11" s="51">
        <f t="shared" si="13"/>
        <v>0</v>
      </c>
      <c r="DA11" s="51">
        <f t="shared" si="13"/>
        <v>0</v>
      </c>
      <c r="DB11" s="51">
        <f t="shared" si="13"/>
        <v>0</v>
      </c>
      <c r="DC11" s="51">
        <f t="shared" ref="DC11:DL14" si="14">CHOOSE($Z11,DC$121,DC$123)</f>
        <v>0</v>
      </c>
      <c r="DD11" s="51">
        <f t="shared" si="14"/>
        <v>0</v>
      </c>
      <c r="DE11" s="51">
        <f t="shared" si="14"/>
        <v>0</v>
      </c>
      <c r="DF11" s="51">
        <f t="shared" si="14"/>
        <v>0</v>
      </c>
      <c r="DG11" s="51">
        <f t="shared" si="14"/>
        <v>0</v>
      </c>
      <c r="DH11" s="51">
        <f t="shared" si="14"/>
        <v>0</v>
      </c>
      <c r="DI11" s="51">
        <f t="shared" si="14"/>
        <v>0</v>
      </c>
      <c r="DJ11" s="51">
        <f t="shared" si="14"/>
        <v>0</v>
      </c>
      <c r="DK11" s="51">
        <f t="shared" si="14"/>
        <v>0</v>
      </c>
      <c r="DL11" s="51">
        <f t="shared" si="14"/>
        <v>0</v>
      </c>
      <c r="DM11" s="51">
        <f t="shared" ref="DM11:DV14" si="15">CHOOSE($Z11,DM$121,DM$123)</f>
        <v>0</v>
      </c>
      <c r="DN11" s="51">
        <f t="shared" si="15"/>
        <v>0</v>
      </c>
      <c r="DO11" s="51">
        <f t="shared" si="15"/>
        <v>0</v>
      </c>
      <c r="DP11" s="51">
        <f t="shared" si="15"/>
        <v>0</v>
      </c>
      <c r="DQ11" s="51">
        <f t="shared" si="15"/>
        <v>0</v>
      </c>
      <c r="DR11" s="51">
        <f t="shared" si="15"/>
        <v>0</v>
      </c>
      <c r="DS11" s="51">
        <f t="shared" si="15"/>
        <v>0</v>
      </c>
      <c r="DT11" s="51">
        <f t="shared" si="15"/>
        <v>0</v>
      </c>
      <c r="DU11" s="51">
        <f t="shared" si="15"/>
        <v>0</v>
      </c>
      <c r="DV11" s="51">
        <f t="shared" si="15"/>
        <v>0</v>
      </c>
      <c r="DW11" s="51">
        <f t="shared" ref="DW11:EF14" si="16">CHOOSE($Z11,DW$121,DW$123)</f>
        <v>0</v>
      </c>
      <c r="DX11" s="51">
        <f t="shared" si="16"/>
        <v>0</v>
      </c>
      <c r="DY11" s="51">
        <f t="shared" si="16"/>
        <v>0</v>
      </c>
      <c r="DZ11" s="51">
        <f t="shared" si="16"/>
        <v>0</v>
      </c>
      <c r="EA11" s="51">
        <f t="shared" si="16"/>
        <v>0</v>
      </c>
      <c r="EB11" s="51">
        <f t="shared" si="16"/>
        <v>0</v>
      </c>
      <c r="EC11" s="51">
        <f t="shared" si="16"/>
        <v>0</v>
      </c>
      <c r="ED11" s="51">
        <f t="shared" si="16"/>
        <v>0</v>
      </c>
      <c r="EE11" s="51">
        <f t="shared" si="16"/>
        <v>0</v>
      </c>
      <c r="EF11" s="51">
        <f t="shared" si="16"/>
        <v>0</v>
      </c>
      <c r="EG11" s="51">
        <f t="shared" ref="EG11:EP14" si="17">CHOOSE($Z11,EG$121,EG$123)</f>
        <v>0</v>
      </c>
      <c r="EH11" s="51">
        <f t="shared" si="17"/>
        <v>0</v>
      </c>
      <c r="EI11" s="51">
        <f t="shared" si="17"/>
        <v>0</v>
      </c>
      <c r="EJ11" s="51">
        <f t="shared" si="17"/>
        <v>0</v>
      </c>
      <c r="EK11" s="51">
        <f t="shared" si="17"/>
        <v>0</v>
      </c>
      <c r="EL11" s="51">
        <f t="shared" si="17"/>
        <v>0</v>
      </c>
      <c r="EM11" s="51">
        <f t="shared" si="17"/>
        <v>0</v>
      </c>
      <c r="EN11" s="51">
        <f t="shared" si="17"/>
        <v>0</v>
      </c>
      <c r="EO11" s="51">
        <f t="shared" si="17"/>
        <v>0</v>
      </c>
      <c r="EP11" s="51">
        <f t="shared" si="17"/>
        <v>0</v>
      </c>
    </row>
    <row r="12" spans="1:147" x14ac:dyDescent="0.2">
      <c r="A12" t="s">
        <v>51</v>
      </c>
      <c r="X12" t="b">
        <f>100%=SUM(AA12:EP12)</f>
        <v>1</v>
      </c>
      <c r="Y12" s="50">
        <v>60000</v>
      </c>
      <c r="Z12" s="61">
        <v>2</v>
      </c>
      <c r="AA12" s="51">
        <f t="shared" si="6"/>
        <v>0.16666666666666666</v>
      </c>
      <c r="AB12" s="51">
        <f t="shared" si="6"/>
        <v>0.16666666666666666</v>
      </c>
      <c r="AC12" s="51">
        <f t="shared" si="6"/>
        <v>0.16666666666666666</v>
      </c>
      <c r="AD12" s="51">
        <f t="shared" si="6"/>
        <v>0.16666666666666666</v>
      </c>
      <c r="AE12" s="51">
        <f t="shared" si="6"/>
        <v>0.16666666666666666</v>
      </c>
      <c r="AF12" s="51">
        <f t="shared" si="6"/>
        <v>0.16666666666666666</v>
      </c>
      <c r="AG12" s="51">
        <f t="shared" si="6"/>
        <v>0</v>
      </c>
      <c r="AH12" s="51">
        <f t="shared" si="6"/>
        <v>0</v>
      </c>
      <c r="AI12" s="51">
        <f t="shared" si="6"/>
        <v>0</v>
      </c>
      <c r="AJ12" s="51">
        <f t="shared" si="6"/>
        <v>0</v>
      </c>
      <c r="AK12" s="51">
        <f t="shared" si="7"/>
        <v>0</v>
      </c>
      <c r="AL12" s="51">
        <f t="shared" si="7"/>
        <v>0</v>
      </c>
      <c r="AM12" s="51">
        <f t="shared" si="7"/>
        <v>0</v>
      </c>
      <c r="AN12" s="51">
        <f t="shared" si="7"/>
        <v>0</v>
      </c>
      <c r="AO12" s="51">
        <f t="shared" si="7"/>
        <v>0</v>
      </c>
      <c r="AP12" s="51">
        <f t="shared" si="7"/>
        <v>0</v>
      </c>
      <c r="AQ12" s="51">
        <f t="shared" si="7"/>
        <v>0</v>
      </c>
      <c r="AR12" s="51">
        <f t="shared" si="7"/>
        <v>0</v>
      </c>
      <c r="AS12" s="51">
        <f t="shared" si="7"/>
        <v>0</v>
      </c>
      <c r="AT12" s="51">
        <f t="shared" si="7"/>
        <v>0</v>
      </c>
      <c r="AU12" s="51">
        <f t="shared" si="8"/>
        <v>0</v>
      </c>
      <c r="AV12" s="51">
        <f t="shared" si="8"/>
        <v>0</v>
      </c>
      <c r="AW12" s="51">
        <f t="shared" si="8"/>
        <v>0</v>
      </c>
      <c r="AX12" s="51">
        <f t="shared" si="8"/>
        <v>0</v>
      </c>
      <c r="AY12" s="51">
        <f t="shared" si="8"/>
        <v>0</v>
      </c>
      <c r="AZ12" s="51">
        <f t="shared" si="8"/>
        <v>0</v>
      </c>
      <c r="BA12" s="51">
        <f t="shared" si="8"/>
        <v>0</v>
      </c>
      <c r="BB12" s="51">
        <f t="shared" si="8"/>
        <v>0</v>
      </c>
      <c r="BC12" s="51">
        <f t="shared" si="8"/>
        <v>0</v>
      </c>
      <c r="BD12" s="51">
        <f t="shared" si="8"/>
        <v>0</v>
      </c>
      <c r="BE12" s="51">
        <f t="shared" si="9"/>
        <v>0</v>
      </c>
      <c r="BF12" s="51">
        <f t="shared" si="9"/>
        <v>0</v>
      </c>
      <c r="BG12" s="51">
        <f t="shared" si="9"/>
        <v>0</v>
      </c>
      <c r="BH12" s="51">
        <f t="shared" si="9"/>
        <v>0</v>
      </c>
      <c r="BI12" s="51">
        <f t="shared" si="9"/>
        <v>0</v>
      </c>
      <c r="BJ12" s="51">
        <f t="shared" si="9"/>
        <v>0</v>
      </c>
      <c r="BK12" s="51">
        <f t="shared" si="9"/>
        <v>0</v>
      </c>
      <c r="BL12" s="51">
        <f t="shared" si="9"/>
        <v>0</v>
      </c>
      <c r="BM12" s="51">
        <f t="shared" si="9"/>
        <v>0</v>
      </c>
      <c r="BN12" s="51">
        <f t="shared" si="9"/>
        <v>0</v>
      </c>
      <c r="BO12" s="51">
        <f t="shared" si="10"/>
        <v>0</v>
      </c>
      <c r="BP12" s="51">
        <f t="shared" si="10"/>
        <v>0</v>
      </c>
      <c r="BQ12" s="51">
        <f t="shared" si="10"/>
        <v>0</v>
      </c>
      <c r="BR12" s="51">
        <f t="shared" si="10"/>
        <v>0</v>
      </c>
      <c r="BS12" s="51">
        <f t="shared" si="10"/>
        <v>0</v>
      </c>
      <c r="BT12" s="51">
        <f t="shared" si="10"/>
        <v>0</v>
      </c>
      <c r="BU12" s="51">
        <f t="shared" si="10"/>
        <v>0</v>
      </c>
      <c r="BV12" s="51">
        <f t="shared" si="10"/>
        <v>0</v>
      </c>
      <c r="BW12" s="51">
        <f t="shared" si="10"/>
        <v>0</v>
      </c>
      <c r="BX12" s="51">
        <f t="shared" si="10"/>
        <v>0</v>
      </c>
      <c r="BY12" s="51">
        <f t="shared" si="11"/>
        <v>0</v>
      </c>
      <c r="BZ12" s="51">
        <f t="shared" si="11"/>
        <v>0</v>
      </c>
      <c r="CA12" s="51">
        <f t="shared" si="11"/>
        <v>0</v>
      </c>
      <c r="CB12" s="51">
        <f t="shared" si="11"/>
        <v>0</v>
      </c>
      <c r="CC12" s="51">
        <f t="shared" si="11"/>
        <v>0</v>
      </c>
      <c r="CD12" s="51">
        <f t="shared" si="11"/>
        <v>0</v>
      </c>
      <c r="CE12" s="51">
        <f t="shared" si="11"/>
        <v>0</v>
      </c>
      <c r="CF12" s="51">
        <f t="shared" si="11"/>
        <v>0</v>
      </c>
      <c r="CG12" s="51">
        <f t="shared" si="11"/>
        <v>0</v>
      </c>
      <c r="CH12" s="51">
        <f t="shared" si="11"/>
        <v>0</v>
      </c>
      <c r="CI12" s="51">
        <f t="shared" si="12"/>
        <v>0</v>
      </c>
      <c r="CJ12" s="51">
        <f t="shared" si="12"/>
        <v>0</v>
      </c>
      <c r="CK12" s="51">
        <f t="shared" si="12"/>
        <v>0</v>
      </c>
      <c r="CL12" s="51">
        <f t="shared" si="12"/>
        <v>0</v>
      </c>
      <c r="CM12" s="51">
        <f t="shared" si="12"/>
        <v>0</v>
      </c>
      <c r="CN12" s="51">
        <f t="shared" si="12"/>
        <v>0</v>
      </c>
      <c r="CO12" s="51">
        <f t="shared" si="12"/>
        <v>0</v>
      </c>
      <c r="CP12" s="51">
        <f t="shared" si="12"/>
        <v>0</v>
      </c>
      <c r="CQ12" s="51">
        <f t="shared" si="12"/>
        <v>0</v>
      </c>
      <c r="CR12" s="51">
        <f t="shared" si="12"/>
        <v>0</v>
      </c>
      <c r="CS12" s="51">
        <f t="shared" si="13"/>
        <v>0</v>
      </c>
      <c r="CT12" s="51">
        <f t="shared" si="13"/>
        <v>0</v>
      </c>
      <c r="CU12" s="51">
        <f t="shared" si="13"/>
        <v>0</v>
      </c>
      <c r="CV12" s="51">
        <f t="shared" si="13"/>
        <v>0</v>
      </c>
      <c r="CW12" s="51">
        <f t="shared" si="13"/>
        <v>0</v>
      </c>
      <c r="CX12" s="51">
        <f t="shared" si="13"/>
        <v>0</v>
      </c>
      <c r="CY12" s="51">
        <f t="shared" si="13"/>
        <v>0</v>
      </c>
      <c r="CZ12" s="51">
        <f t="shared" si="13"/>
        <v>0</v>
      </c>
      <c r="DA12" s="51">
        <f t="shared" si="13"/>
        <v>0</v>
      </c>
      <c r="DB12" s="51">
        <f t="shared" si="13"/>
        <v>0</v>
      </c>
      <c r="DC12" s="51">
        <f t="shared" si="14"/>
        <v>0</v>
      </c>
      <c r="DD12" s="51">
        <f t="shared" si="14"/>
        <v>0</v>
      </c>
      <c r="DE12" s="51">
        <f t="shared" si="14"/>
        <v>0</v>
      </c>
      <c r="DF12" s="51">
        <f t="shared" si="14"/>
        <v>0</v>
      </c>
      <c r="DG12" s="51">
        <f t="shared" si="14"/>
        <v>0</v>
      </c>
      <c r="DH12" s="51">
        <f t="shared" si="14"/>
        <v>0</v>
      </c>
      <c r="DI12" s="51">
        <f t="shared" si="14"/>
        <v>0</v>
      </c>
      <c r="DJ12" s="51">
        <f t="shared" si="14"/>
        <v>0</v>
      </c>
      <c r="DK12" s="51">
        <f t="shared" si="14"/>
        <v>0</v>
      </c>
      <c r="DL12" s="51">
        <f t="shared" si="14"/>
        <v>0</v>
      </c>
      <c r="DM12" s="51">
        <f t="shared" si="15"/>
        <v>0</v>
      </c>
      <c r="DN12" s="51">
        <f t="shared" si="15"/>
        <v>0</v>
      </c>
      <c r="DO12" s="51">
        <f t="shared" si="15"/>
        <v>0</v>
      </c>
      <c r="DP12" s="51">
        <f t="shared" si="15"/>
        <v>0</v>
      </c>
      <c r="DQ12" s="51">
        <f t="shared" si="15"/>
        <v>0</v>
      </c>
      <c r="DR12" s="51">
        <f t="shared" si="15"/>
        <v>0</v>
      </c>
      <c r="DS12" s="51">
        <f t="shared" si="15"/>
        <v>0</v>
      </c>
      <c r="DT12" s="51">
        <f t="shared" si="15"/>
        <v>0</v>
      </c>
      <c r="DU12" s="51">
        <f t="shared" si="15"/>
        <v>0</v>
      </c>
      <c r="DV12" s="51">
        <f t="shared" si="15"/>
        <v>0</v>
      </c>
      <c r="DW12" s="51">
        <f t="shared" si="16"/>
        <v>0</v>
      </c>
      <c r="DX12" s="51">
        <f t="shared" si="16"/>
        <v>0</v>
      </c>
      <c r="DY12" s="51">
        <f t="shared" si="16"/>
        <v>0</v>
      </c>
      <c r="DZ12" s="51">
        <f t="shared" si="16"/>
        <v>0</v>
      </c>
      <c r="EA12" s="51">
        <f t="shared" si="16"/>
        <v>0</v>
      </c>
      <c r="EB12" s="51">
        <f t="shared" si="16"/>
        <v>0</v>
      </c>
      <c r="EC12" s="51">
        <f t="shared" si="16"/>
        <v>0</v>
      </c>
      <c r="ED12" s="51">
        <f t="shared" si="16"/>
        <v>0</v>
      </c>
      <c r="EE12" s="51">
        <f t="shared" si="16"/>
        <v>0</v>
      </c>
      <c r="EF12" s="51">
        <f t="shared" si="16"/>
        <v>0</v>
      </c>
      <c r="EG12" s="51">
        <f t="shared" si="17"/>
        <v>0</v>
      </c>
      <c r="EH12" s="51">
        <f t="shared" si="17"/>
        <v>0</v>
      </c>
      <c r="EI12" s="51">
        <f t="shared" si="17"/>
        <v>0</v>
      </c>
      <c r="EJ12" s="51">
        <f t="shared" si="17"/>
        <v>0</v>
      </c>
      <c r="EK12" s="51">
        <f t="shared" si="17"/>
        <v>0</v>
      </c>
      <c r="EL12" s="51">
        <f t="shared" si="17"/>
        <v>0</v>
      </c>
      <c r="EM12" s="51">
        <f t="shared" si="17"/>
        <v>0</v>
      </c>
      <c r="EN12" s="51">
        <f t="shared" si="17"/>
        <v>0</v>
      </c>
      <c r="EO12" s="51">
        <f t="shared" si="17"/>
        <v>0</v>
      </c>
      <c r="EP12" s="51">
        <f t="shared" si="17"/>
        <v>0</v>
      </c>
    </row>
    <row r="13" spans="1:147" x14ac:dyDescent="0.2">
      <c r="A13" t="s">
        <v>52</v>
      </c>
      <c r="X13" t="b">
        <f>100%=SUM(AA13:EP13)</f>
        <v>1</v>
      </c>
      <c r="Y13" s="50">
        <v>60000</v>
      </c>
      <c r="Z13" s="61">
        <v>2</v>
      </c>
      <c r="AA13" s="51">
        <f t="shared" si="6"/>
        <v>0.16666666666666666</v>
      </c>
      <c r="AB13" s="51">
        <f t="shared" si="6"/>
        <v>0.16666666666666666</v>
      </c>
      <c r="AC13" s="51">
        <f t="shared" si="6"/>
        <v>0.16666666666666666</v>
      </c>
      <c r="AD13" s="51">
        <f t="shared" si="6"/>
        <v>0.16666666666666666</v>
      </c>
      <c r="AE13" s="51">
        <f t="shared" si="6"/>
        <v>0.16666666666666666</v>
      </c>
      <c r="AF13" s="51">
        <f t="shared" si="6"/>
        <v>0.16666666666666666</v>
      </c>
      <c r="AG13" s="51">
        <f t="shared" si="6"/>
        <v>0</v>
      </c>
      <c r="AH13" s="51">
        <f t="shared" si="6"/>
        <v>0</v>
      </c>
      <c r="AI13" s="51">
        <f t="shared" si="6"/>
        <v>0</v>
      </c>
      <c r="AJ13" s="51">
        <f t="shared" si="6"/>
        <v>0</v>
      </c>
      <c r="AK13" s="51">
        <f t="shared" si="7"/>
        <v>0</v>
      </c>
      <c r="AL13" s="51">
        <f t="shared" si="7"/>
        <v>0</v>
      </c>
      <c r="AM13" s="51">
        <f t="shared" si="7"/>
        <v>0</v>
      </c>
      <c r="AN13" s="51">
        <f t="shared" si="7"/>
        <v>0</v>
      </c>
      <c r="AO13" s="51">
        <f t="shared" si="7"/>
        <v>0</v>
      </c>
      <c r="AP13" s="51">
        <f t="shared" si="7"/>
        <v>0</v>
      </c>
      <c r="AQ13" s="51">
        <f t="shared" si="7"/>
        <v>0</v>
      </c>
      <c r="AR13" s="51">
        <f t="shared" si="7"/>
        <v>0</v>
      </c>
      <c r="AS13" s="51">
        <f t="shared" si="7"/>
        <v>0</v>
      </c>
      <c r="AT13" s="51">
        <f t="shared" si="7"/>
        <v>0</v>
      </c>
      <c r="AU13" s="51">
        <f t="shared" si="8"/>
        <v>0</v>
      </c>
      <c r="AV13" s="51">
        <f t="shared" si="8"/>
        <v>0</v>
      </c>
      <c r="AW13" s="51">
        <f t="shared" si="8"/>
        <v>0</v>
      </c>
      <c r="AX13" s="51">
        <f t="shared" si="8"/>
        <v>0</v>
      </c>
      <c r="AY13" s="51">
        <f t="shared" si="8"/>
        <v>0</v>
      </c>
      <c r="AZ13" s="51">
        <f t="shared" si="8"/>
        <v>0</v>
      </c>
      <c r="BA13" s="51">
        <f t="shared" si="8"/>
        <v>0</v>
      </c>
      <c r="BB13" s="51">
        <f t="shared" si="8"/>
        <v>0</v>
      </c>
      <c r="BC13" s="51">
        <f t="shared" si="8"/>
        <v>0</v>
      </c>
      <c r="BD13" s="51">
        <f t="shared" si="8"/>
        <v>0</v>
      </c>
      <c r="BE13" s="51">
        <f t="shared" si="9"/>
        <v>0</v>
      </c>
      <c r="BF13" s="51">
        <f t="shared" si="9"/>
        <v>0</v>
      </c>
      <c r="BG13" s="51">
        <f t="shared" si="9"/>
        <v>0</v>
      </c>
      <c r="BH13" s="51">
        <f t="shared" si="9"/>
        <v>0</v>
      </c>
      <c r="BI13" s="51">
        <f t="shared" si="9"/>
        <v>0</v>
      </c>
      <c r="BJ13" s="51">
        <f t="shared" si="9"/>
        <v>0</v>
      </c>
      <c r="BK13" s="51">
        <f t="shared" si="9"/>
        <v>0</v>
      </c>
      <c r="BL13" s="51">
        <f t="shared" si="9"/>
        <v>0</v>
      </c>
      <c r="BM13" s="51">
        <f t="shared" si="9"/>
        <v>0</v>
      </c>
      <c r="BN13" s="51">
        <f t="shared" si="9"/>
        <v>0</v>
      </c>
      <c r="BO13" s="51">
        <f t="shared" si="10"/>
        <v>0</v>
      </c>
      <c r="BP13" s="51">
        <f t="shared" si="10"/>
        <v>0</v>
      </c>
      <c r="BQ13" s="51">
        <f t="shared" si="10"/>
        <v>0</v>
      </c>
      <c r="BR13" s="51">
        <f t="shared" si="10"/>
        <v>0</v>
      </c>
      <c r="BS13" s="51">
        <f t="shared" si="10"/>
        <v>0</v>
      </c>
      <c r="BT13" s="51">
        <f t="shared" si="10"/>
        <v>0</v>
      </c>
      <c r="BU13" s="51">
        <f t="shared" si="10"/>
        <v>0</v>
      </c>
      <c r="BV13" s="51">
        <f t="shared" si="10"/>
        <v>0</v>
      </c>
      <c r="BW13" s="51">
        <f t="shared" si="10"/>
        <v>0</v>
      </c>
      <c r="BX13" s="51">
        <f t="shared" si="10"/>
        <v>0</v>
      </c>
      <c r="BY13" s="51">
        <f t="shared" si="11"/>
        <v>0</v>
      </c>
      <c r="BZ13" s="51">
        <f t="shared" si="11"/>
        <v>0</v>
      </c>
      <c r="CA13" s="51">
        <f t="shared" si="11"/>
        <v>0</v>
      </c>
      <c r="CB13" s="51">
        <f t="shared" si="11"/>
        <v>0</v>
      </c>
      <c r="CC13" s="51">
        <f t="shared" si="11"/>
        <v>0</v>
      </c>
      <c r="CD13" s="51">
        <f t="shared" si="11"/>
        <v>0</v>
      </c>
      <c r="CE13" s="51">
        <f t="shared" si="11"/>
        <v>0</v>
      </c>
      <c r="CF13" s="51">
        <f t="shared" si="11"/>
        <v>0</v>
      </c>
      <c r="CG13" s="51">
        <f t="shared" si="11"/>
        <v>0</v>
      </c>
      <c r="CH13" s="51">
        <f t="shared" si="11"/>
        <v>0</v>
      </c>
      <c r="CI13" s="51">
        <f t="shared" si="12"/>
        <v>0</v>
      </c>
      <c r="CJ13" s="51">
        <f t="shared" si="12"/>
        <v>0</v>
      </c>
      <c r="CK13" s="51">
        <f t="shared" si="12"/>
        <v>0</v>
      </c>
      <c r="CL13" s="51">
        <f t="shared" si="12"/>
        <v>0</v>
      </c>
      <c r="CM13" s="51">
        <f t="shared" si="12"/>
        <v>0</v>
      </c>
      <c r="CN13" s="51">
        <f t="shared" si="12"/>
        <v>0</v>
      </c>
      <c r="CO13" s="51">
        <f t="shared" si="12"/>
        <v>0</v>
      </c>
      <c r="CP13" s="51">
        <f t="shared" si="12"/>
        <v>0</v>
      </c>
      <c r="CQ13" s="51">
        <f t="shared" si="12"/>
        <v>0</v>
      </c>
      <c r="CR13" s="51">
        <f t="shared" si="12"/>
        <v>0</v>
      </c>
      <c r="CS13" s="51">
        <f t="shared" si="13"/>
        <v>0</v>
      </c>
      <c r="CT13" s="51">
        <f t="shared" si="13"/>
        <v>0</v>
      </c>
      <c r="CU13" s="51">
        <f t="shared" si="13"/>
        <v>0</v>
      </c>
      <c r="CV13" s="51">
        <f t="shared" si="13"/>
        <v>0</v>
      </c>
      <c r="CW13" s="51">
        <f t="shared" si="13"/>
        <v>0</v>
      </c>
      <c r="CX13" s="51">
        <f t="shared" si="13"/>
        <v>0</v>
      </c>
      <c r="CY13" s="51">
        <f t="shared" si="13"/>
        <v>0</v>
      </c>
      <c r="CZ13" s="51">
        <f t="shared" si="13"/>
        <v>0</v>
      </c>
      <c r="DA13" s="51">
        <f t="shared" si="13"/>
        <v>0</v>
      </c>
      <c r="DB13" s="51">
        <f t="shared" si="13"/>
        <v>0</v>
      </c>
      <c r="DC13" s="51">
        <f t="shared" si="14"/>
        <v>0</v>
      </c>
      <c r="DD13" s="51">
        <f t="shared" si="14"/>
        <v>0</v>
      </c>
      <c r="DE13" s="51">
        <f t="shared" si="14"/>
        <v>0</v>
      </c>
      <c r="DF13" s="51">
        <f t="shared" si="14"/>
        <v>0</v>
      </c>
      <c r="DG13" s="51">
        <f t="shared" si="14"/>
        <v>0</v>
      </c>
      <c r="DH13" s="51">
        <f t="shared" si="14"/>
        <v>0</v>
      </c>
      <c r="DI13" s="51">
        <f t="shared" si="14"/>
        <v>0</v>
      </c>
      <c r="DJ13" s="51">
        <f t="shared" si="14"/>
        <v>0</v>
      </c>
      <c r="DK13" s="51">
        <f t="shared" si="14"/>
        <v>0</v>
      </c>
      <c r="DL13" s="51">
        <f t="shared" si="14"/>
        <v>0</v>
      </c>
      <c r="DM13" s="51">
        <f t="shared" si="15"/>
        <v>0</v>
      </c>
      <c r="DN13" s="51">
        <f t="shared" si="15"/>
        <v>0</v>
      </c>
      <c r="DO13" s="51">
        <f t="shared" si="15"/>
        <v>0</v>
      </c>
      <c r="DP13" s="51">
        <f t="shared" si="15"/>
        <v>0</v>
      </c>
      <c r="DQ13" s="51">
        <f t="shared" si="15"/>
        <v>0</v>
      </c>
      <c r="DR13" s="51">
        <f t="shared" si="15"/>
        <v>0</v>
      </c>
      <c r="DS13" s="51">
        <f t="shared" si="15"/>
        <v>0</v>
      </c>
      <c r="DT13" s="51">
        <f t="shared" si="15"/>
        <v>0</v>
      </c>
      <c r="DU13" s="51">
        <f t="shared" si="15"/>
        <v>0</v>
      </c>
      <c r="DV13" s="51">
        <f t="shared" si="15"/>
        <v>0</v>
      </c>
      <c r="DW13" s="51">
        <f t="shared" si="16"/>
        <v>0</v>
      </c>
      <c r="DX13" s="51">
        <f t="shared" si="16"/>
        <v>0</v>
      </c>
      <c r="DY13" s="51">
        <f t="shared" si="16"/>
        <v>0</v>
      </c>
      <c r="DZ13" s="51">
        <f t="shared" si="16"/>
        <v>0</v>
      </c>
      <c r="EA13" s="51">
        <f t="shared" si="16"/>
        <v>0</v>
      </c>
      <c r="EB13" s="51">
        <f t="shared" si="16"/>
        <v>0</v>
      </c>
      <c r="EC13" s="51">
        <f t="shared" si="16"/>
        <v>0</v>
      </c>
      <c r="ED13" s="51">
        <f t="shared" si="16"/>
        <v>0</v>
      </c>
      <c r="EE13" s="51">
        <f t="shared" si="16"/>
        <v>0</v>
      </c>
      <c r="EF13" s="51">
        <f t="shared" si="16"/>
        <v>0</v>
      </c>
      <c r="EG13" s="51">
        <f t="shared" si="17"/>
        <v>0</v>
      </c>
      <c r="EH13" s="51">
        <f t="shared" si="17"/>
        <v>0</v>
      </c>
      <c r="EI13" s="51">
        <f t="shared" si="17"/>
        <v>0</v>
      </c>
      <c r="EJ13" s="51">
        <f t="shared" si="17"/>
        <v>0</v>
      </c>
      <c r="EK13" s="51">
        <f t="shared" si="17"/>
        <v>0</v>
      </c>
      <c r="EL13" s="51">
        <f t="shared" si="17"/>
        <v>0</v>
      </c>
      <c r="EM13" s="51">
        <f t="shared" si="17"/>
        <v>0</v>
      </c>
      <c r="EN13" s="51">
        <f t="shared" si="17"/>
        <v>0</v>
      </c>
      <c r="EO13" s="51">
        <f t="shared" si="17"/>
        <v>0</v>
      </c>
      <c r="EP13" s="51">
        <f t="shared" si="17"/>
        <v>0</v>
      </c>
    </row>
    <row r="14" spans="1:147" x14ac:dyDescent="0.2">
      <c r="A14" t="s">
        <v>53</v>
      </c>
      <c r="X14" t="b">
        <f>100%=SUM(AA14:EP14)</f>
        <v>1</v>
      </c>
      <c r="Y14" s="50">
        <v>30000</v>
      </c>
      <c r="Z14" s="61">
        <v>2</v>
      </c>
      <c r="AA14" s="51">
        <f t="shared" si="6"/>
        <v>0.16666666666666666</v>
      </c>
      <c r="AB14" s="51">
        <f t="shared" si="6"/>
        <v>0.16666666666666666</v>
      </c>
      <c r="AC14" s="51">
        <f t="shared" si="6"/>
        <v>0.16666666666666666</v>
      </c>
      <c r="AD14" s="51">
        <f t="shared" si="6"/>
        <v>0.16666666666666666</v>
      </c>
      <c r="AE14" s="51">
        <f t="shared" si="6"/>
        <v>0.16666666666666666</v>
      </c>
      <c r="AF14" s="51">
        <f t="shared" si="6"/>
        <v>0.16666666666666666</v>
      </c>
      <c r="AG14" s="51">
        <f t="shared" si="6"/>
        <v>0</v>
      </c>
      <c r="AH14" s="51">
        <f t="shared" si="6"/>
        <v>0</v>
      </c>
      <c r="AI14" s="51">
        <f t="shared" si="6"/>
        <v>0</v>
      </c>
      <c r="AJ14" s="51">
        <f t="shared" si="6"/>
        <v>0</v>
      </c>
      <c r="AK14" s="51">
        <f t="shared" si="7"/>
        <v>0</v>
      </c>
      <c r="AL14" s="51">
        <f t="shared" si="7"/>
        <v>0</v>
      </c>
      <c r="AM14" s="51">
        <f t="shared" si="7"/>
        <v>0</v>
      </c>
      <c r="AN14" s="51">
        <f t="shared" si="7"/>
        <v>0</v>
      </c>
      <c r="AO14" s="51">
        <f t="shared" si="7"/>
        <v>0</v>
      </c>
      <c r="AP14" s="51">
        <f t="shared" si="7"/>
        <v>0</v>
      </c>
      <c r="AQ14" s="51">
        <f t="shared" si="7"/>
        <v>0</v>
      </c>
      <c r="AR14" s="51">
        <f t="shared" si="7"/>
        <v>0</v>
      </c>
      <c r="AS14" s="51">
        <f t="shared" si="7"/>
        <v>0</v>
      </c>
      <c r="AT14" s="51">
        <f t="shared" si="7"/>
        <v>0</v>
      </c>
      <c r="AU14" s="51">
        <f t="shared" si="8"/>
        <v>0</v>
      </c>
      <c r="AV14" s="51">
        <f t="shared" si="8"/>
        <v>0</v>
      </c>
      <c r="AW14" s="51">
        <f t="shared" si="8"/>
        <v>0</v>
      </c>
      <c r="AX14" s="51">
        <f t="shared" si="8"/>
        <v>0</v>
      </c>
      <c r="AY14" s="51">
        <f t="shared" si="8"/>
        <v>0</v>
      </c>
      <c r="AZ14" s="51">
        <f t="shared" si="8"/>
        <v>0</v>
      </c>
      <c r="BA14" s="51">
        <f t="shared" si="8"/>
        <v>0</v>
      </c>
      <c r="BB14" s="51">
        <f t="shared" si="8"/>
        <v>0</v>
      </c>
      <c r="BC14" s="51">
        <f t="shared" si="8"/>
        <v>0</v>
      </c>
      <c r="BD14" s="51">
        <f t="shared" si="8"/>
        <v>0</v>
      </c>
      <c r="BE14" s="51">
        <f t="shared" si="9"/>
        <v>0</v>
      </c>
      <c r="BF14" s="51">
        <f t="shared" si="9"/>
        <v>0</v>
      </c>
      <c r="BG14" s="51">
        <f t="shared" si="9"/>
        <v>0</v>
      </c>
      <c r="BH14" s="51">
        <f t="shared" si="9"/>
        <v>0</v>
      </c>
      <c r="BI14" s="51">
        <f t="shared" si="9"/>
        <v>0</v>
      </c>
      <c r="BJ14" s="51">
        <f t="shared" si="9"/>
        <v>0</v>
      </c>
      <c r="BK14" s="51">
        <f t="shared" si="9"/>
        <v>0</v>
      </c>
      <c r="BL14" s="51">
        <f t="shared" si="9"/>
        <v>0</v>
      </c>
      <c r="BM14" s="51">
        <f t="shared" si="9"/>
        <v>0</v>
      </c>
      <c r="BN14" s="51">
        <f t="shared" si="9"/>
        <v>0</v>
      </c>
      <c r="BO14" s="51">
        <f t="shared" si="10"/>
        <v>0</v>
      </c>
      <c r="BP14" s="51">
        <f t="shared" si="10"/>
        <v>0</v>
      </c>
      <c r="BQ14" s="51">
        <f t="shared" si="10"/>
        <v>0</v>
      </c>
      <c r="BR14" s="51">
        <f t="shared" si="10"/>
        <v>0</v>
      </c>
      <c r="BS14" s="51">
        <f t="shared" si="10"/>
        <v>0</v>
      </c>
      <c r="BT14" s="51">
        <f t="shared" si="10"/>
        <v>0</v>
      </c>
      <c r="BU14" s="51">
        <f t="shared" si="10"/>
        <v>0</v>
      </c>
      <c r="BV14" s="51">
        <f t="shared" si="10"/>
        <v>0</v>
      </c>
      <c r="BW14" s="51">
        <f t="shared" si="10"/>
        <v>0</v>
      </c>
      <c r="BX14" s="51">
        <f t="shared" si="10"/>
        <v>0</v>
      </c>
      <c r="BY14" s="51">
        <f t="shared" si="11"/>
        <v>0</v>
      </c>
      <c r="BZ14" s="51">
        <f t="shared" si="11"/>
        <v>0</v>
      </c>
      <c r="CA14" s="51">
        <f t="shared" si="11"/>
        <v>0</v>
      </c>
      <c r="CB14" s="51">
        <f t="shared" si="11"/>
        <v>0</v>
      </c>
      <c r="CC14" s="51">
        <f t="shared" si="11"/>
        <v>0</v>
      </c>
      <c r="CD14" s="51">
        <f t="shared" si="11"/>
        <v>0</v>
      </c>
      <c r="CE14" s="51">
        <f t="shared" si="11"/>
        <v>0</v>
      </c>
      <c r="CF14" s="51">
        <f t="shared" si="11"/>
        <v>0</v>
      </c>
      <c r="CG14" s="51">
        <f t="shared" si="11"/>
        <v>0</v>
      </c>
      <c r="CH14" s="51">
        <f t="shared" si="11"/>
        <v>0</v>
      </c>
      <c r="CI14" s="51">
        <f t="shared" si="12"/>
        <v>0</v>
      </c>
      <c r="CJ14" s="51">
        <f t="shared" si="12"/>
        <v>0</v>
      </c>
      <c r="CK14" s="51">
        <f t="shared" si="12"/>
        <v>0</v>
      </c>
      <c r="CL14" s="51">
        <f t="shared" si="12"/>
        <v>0</v>
      </c>
      <c r="CM14" s="51">
        <f t="shared" si="12"/>
        <v>0</v>
      </c>
      <c r="CN14" s="51">
        <f t="shared" si="12"/>
        <v>0</v>
      </c>
      <c r="CO14" s="51">
        <f t="shared" si="12"/>
        <v>0</v>
      </c>
      <c r="CP14" s="51">
        <f t="shared" si="12"/>
        <v>0</v>
      </c>
      <c r="CQ14" s="51">
        <f t="shared" si="12"/>
        <v>0</v>
      </c>
      <c r="CR14" s="51">
        <f t="shared" si="12"/>
        <v>0</v>
      </c>
      <c r="CS14" s="51">
        <f t="shared" si="13"/>
        <v>0</v>
      </c>
      <c r="CT14" s="51">
        <f t="shared" si="13"/>
        <v>0</v>
      </c>
      <c r="CU14" s="51">
        <f t="shared" si="13"/>
        <v>0</v>
      </c>
      <c r="CV14" s="51">
        <f t="shared" si="13"/>
        <v>0</v>
      </c>
      <c r="CW14" s="51">
        <f t="shared" si="13"/>
        <v>0</v>
      </c>
      <c r="CX14" s="51">
        <f t="shared" si="13"/>
        <v>0</v>
      </c>
      <c r="CY14" s="51">
        <f t="shared" si="13"/>
        <v>0</v>
      </c>
      <c r="CZ14" s="51">
        <f t="shared" si="13"/>
        <v>0</v>
      </c>
      <c r="DA14" s="51">
        <f t="shared" si="13"/>
        <v>0</v>
      </c>
      <c r="DB14" s="51">
        <f t="shared" si="13"/>
        <v>0</v>
      </c>
      <c r="DC14" s="51">
        <f t="shared" si="14"/>
        <v>0</v>
      </c>
      <c r="DD14" s="51">
        <f t="shared" si="14"/>
        <v>0</v>
      </c>
      <c r="DE14" s="51">
        <f t="shared" si="14"/>
        <v>0</v>
      </c>
      <c r="DF14" s="51">
        <f t="shared" si="14"/>
        <v>0</v>
      </c>
      <c r="DG14" s="51">
        <f t="shared" si="14"/>
        <v>0</v>
      </c>
      <c r="DH14" s="51">
        <f t="shared" si="14"/>
        <v>0</v>
      </c>
      <c r="DI14" s="51">
        <f t="shared" si="14"/>
        <v>0</v>
      </c>
      <c r="DJ14" s="51">
        <f t="shared" si="14"/>
        <v>0</v>
      </c>
      <c r="DK14" s="51">
        <f t="shared" si="14"/>
        <v>0</v>
      </c>
      <c r="DL14" s="51">
        <f t="shared" si="14"/>
        <v>0</v>
      </c>
      <c r="DM14" s="51">
        <f t="shared" si="15"/>
        <v>0</v>
      </c>
      <c r="DN14" s="51">
        <f t="shared" si="15"/>
        <v>0</v>
      </c>
      <c r="DO14" s="51">
        <f t="shared" si="15"/>
        <v>0</v>
      </c>
      <c r="DP14" s="51">
        <f t="shared" si="15"/>
        <v>0</v>
      </c>
      <c r="DQ14" s="51">
        <f t="shared" si="15"/>
        <v>0</v>
      </c>
      <c r="DR14" s="51">
        <f t="shared" si="15"/>
        <v>0</v>
      </c>
      <c r="DS14" s="51">
        <f t="shared" si="15"/>
        <v>0</v>
      </c>
      <c r="DT14" s="51">
        <f t="shared" si="15"/>
        <v>0</v>
      </c>
      <c r="DU14" s="51">
        <f t="shared" si="15"/>
        <v>0</v>
      </c>
      <c r="DV14" s="51">
        <f t="shared" si="15"/>
        <v>0</v>
      </c>
      <c r="DW14" s="51">
        <f t="shared" si="16"/>
        <v>0</v>
      </c>
      <c r="DX14" s="51">
        <f t="shared" si="16"/>
        <v>0</v>
      </c>
      <c r="DY14" s="51">
        <f t="shared" si="16"/>
        <v>0</v>
      </c>
      <c r="DZ14" s="51">
        <f t="shared" si="16"/>
        <v>0</v>
      </c>
      <c r="EA14" s="51">
        <f t="shared" si="16"/>
        <v>0</v>
      </c>
      <c r="EB14" s="51">
        <f t="shared" si="16"/>
        <v>0</v>
      </c>
      <c r="EC14" s="51">
        <f t="shared" si="16"/>
        <v>0</v>
      </c>
      <c r="ED14" s="51">
        <f t="shared" si="16"/>
        <v>0</v>
      </c>
      <c r="EE14" s="51">
        <f t="shared" si="16"/>
        <v>0</v>
      </c>
      <c r="EF14" s="51">
        <f t="shared" si="16"/>
        <v>0</v>
      </c>
      <c r="EG14" s="51">
        <f t="shared" si="17"/>
        <v>0</v>
      </c>
      <c r="EH14" s="51">
        <f t="shared" si="17"/>
        <v>0</v>
      </c>
      <c r="EI14" s="51">
        <f t="shared" si="17"/>
        <v>0</v>
      </c>
      <c r="EJ14" s="51">
        <f t="shared" si="17"/>
        <v>0</v>
      </c>
      <c r="EK14" s="51">
        <f t="shared" si="17"/>
        <v>0</v>
      </c>
      <c r="EL14" s="51">
        <f t="shared" si="17"/>
        <v>0</v>
      </c>
      <c r="EM14" s="51">
        <f t="shared" si="17"/>
        <v>0</v>
      </c>
      <c r="EN14" s="51">
        <f t="shared" si="17"/>
        <v>0</v>
      </c>
      <c r="EO14" s="51">
        <f t="shared" si="17"/>
        <v>0</v>
      </c>
      <c r="EP14" s="51">
        <f t="shared" si="17"/>
        <v>0</v>
      </c>
    </row>
    <row r="15" spans="1:147" x14ac:dyDescent="0.2">
      <c r="AA15" s="52"/>
    </row>
    <row r="16" spans="1:147" s="44" customFormat="1" ht="15" x14ac:dyDescent="0.2">
      <c r="A16" s="44" t="s">
        <v>54</v>
      </c>
      <c r="X16" s="44" t="s">
        <v>55</v>
      </c>
      <c r="Y16" s="48">
        <f>SUBTOTAL(9,Y17:Y20)</f>
        <v>110000</v>
      </c>
      <c r="Z16" s="60"/>
      <c r="AA16" s="49"/>
      <c r="EQ16" s="60"/>
    </row>
    <row r="17" spans="1:147" x14ac:dyDescent="0.2">
      <c r="A17" t="s">
        <v>56</v>
      </c>
      <c r="X17" t="b">
        <f>100%=SUM(AA17:EP17)</f>
        <v>1</v>
      </c>
      <c r="Y17" s="50">
        <v>85000</v>
      </c>
      <c r="Z17" s="61">
        <v>2</v>
      </c>
      <c r="AA17" s="51">
        <f t="shared" ref="AA17:AJ19" si="18">CHOOSE($Z17,AA$121,AA$123)</f>
        <v>0.16666666666666666</v>
      </c>
      <c r="AB17" s="51">
        <f t="shared" si="18"/>
        <v>0.16666666666666666</v>
      </c>
      <c r="AC17" s="51">
        <f t="shared" si="18"/>
        <v>0.16666666666666666</v>
      </c>
      <c r="AD17" s="51">
        <f t="shared" si="18"/>
        <v>0.16666666666666666</v>
      </c>
      <c r="AE17" s="51">
        <f t="shared" si="18"/>
        <v>0.16666666666666666</v>
      </c>
      <c r="AF17" s="51">
        <f t="shared" si="18"/>
        <v>0.16666666666666666</v>
      </c>
      <c r="AG17" s="51">
        <f t="shared" si="18"/>
        <v>0</v>
      </c>
      <c r="AH17" s="51">
        <f t="shared" si="18"/>
        <v>0</v>
      </c>
      <c r="AI17" s="51">
        <f t="shared" si="18"/>
        <v>0</v>
      </c>
      <c r="AJ17" s="51">
        <f t="shared" si="18"/>
        <v>0</v>
      </c>
      <c r="AK17" s="51">
        <f t="shared" ref="AK17:AT19" si="19">CHOOSE($Z17,AK$121,AK$123)</f>
        <v>0</v>
      </c>
      <c r="AL17" s="51">
        <f t="shared" si="19"/>
        <v>0</v>
      </c>
      <c r="AM17" s="51">
        <f t="shared" si="19"/>
        <v>0</v>
      </c>
      <c r="AN17" s="51">
        <f t="shared" si="19"/>
        <v>0</v>
      </c>
      <c r="AO17" s="51">
        <f t="shared" si="19"/>
        <v>0</v>
      </c>
      <c r="AP17" s="51">
        <f t="shared" si="19"/>
        <v>0</v>
      </c>
      <c r="AQ17" s="51">
        <f t="shared" si="19"/>
        <v>0</v>
      </c>
      <c r="AR17" s="51">
        <f t="shared" si="19"/>
        <v>0</v>
      </c>
      <c r="AS17" s="51">
        <f t="shared" si="19"/>
        <v>0</v>
      </c>
      <c r="AT17" s="51">
        <f t="shared" si="19"/>
        <v>0</v>
      </c>
      <c r="AU17" s="51">
        <f t="shared" ref="AU17:BD19" si="20">CHOOSE($Z17,AU$121,AU$123)</f>
        <v>0</v>
      </c>
      <c r="AV17" s="51">
        <f t="shared" si="20"/>
        <v>0</v>
      </c>
      <c r="AW17" s="51">
        <f t="shared" si="20"/>
        <v>0</v>
      </c>
      <c r="AX17" s="51">
        <f t="shared" si="20"/>
        <v>0</v>
      </c>
      <c r="AY17" s="51">
        <f t="shared" si="20"/>
        <v>0</v>
      </c>
      <c r="AZ17" s="51">
        <f t="shared" si="20"/>
        <v>0</v>
      </c>
      <c r="BA17" s="51">
        <f t="shared" si="20"/>
        <v>0</v>
      </c>
      <c r="BB17" s="51">
        <f t="shared" si="20"/>
        <v>0</v>
      </c>
      <c r="BC17" s="51">
        <f t="shared" si="20"/>
        <v>0</v>
      </c>
      <c r="BD17" s="51">
        <f t="shared" si="20"/>
        <v>0</v>
      </c>
      <c r="BE17" s="51">
        <f t="shared" ref="BE17:BN19" si="21">CHOOSE($Z17,BE$121,BE$123)</f>
        <v>0</v>
      </c>
      <c r="BF17" s="51">
        <f t="shared" si="21"/>
        <v>0</v>
      </c>
      <c r="BG17" s="51">
        <f t="shared" si="21"/>
        <v>0</v>
      </c>
      <c r="BH17" s="51">
        <f t="shared" si="21"/>
        <v>0</v>
      </c>
      <c r="BI17" s="51">
        <f t="shared" si="21"/>
        <v>0</v>
      </c>
      <c r="BJ17" s="51">
        <f t="shared" si="21"/>
        <v>0</v>
      </c>
      <c r="BK17" s="51">
        <f t="shared" si="21"/>
        <v>0</v>
      </c>
      <c r="BL17" s="51">
        <f t="shared" si="21"/>
        <v>0</v>
      </c>
      <c r="BM17" s="51">
        <f t="shared" si="21"/>
        <v>0</v>
      </c>
      <c r="BN17" s="51">
        <f t="shared" si="21"/>
        <v>0</v>
      </c>
      <c r="BO17" s="51">
        <f t="shared" ref="BO17:BX19" si="22">CHOOSE($Z17,BO$121,BO$123)</f>
        <v>0</v>
      </c>
      <c r="BP17" s="51">
        <f t="shared" si="22"/>
        <v>0</v>
      </c>
      <c r="BQ17" s="51">
        <f t="shared" si="22"/>
        <v>0</v>
      </c>
      <c r="BR17" s="51">
        <f t="shared" si="22"/>
        <v>0</v>
      </c>
      <c r="BS17" s="51">
        <f t="shared" si="22"/>
        <v>0</v>
      </c>
      <c r="BT17" s="51">
        <f t="shared" si="22"/>
        <v>0</v>
      </c>
      <c r="BU17" s="51">
        <f t="shared" si="22"/>
        <v>0</v>
      </c>
      <c r="BV17" s="51">
        <f t="shared" si="22"/>
        <v>0</v>
      </c>
      <c r="BW17" s="51">
        <f t="shared" si="22"/>
        <v>0</v>
      </c>
      <c r="BX17" s="51">
        <f t="shared" si="22"/>
        <v>0</v>
      </c>
      <c r="BY17" s="51">
        <f t="shared" ref="BY17:CH19" si="23">CHOOSE($Z17,BY$121,BY$123)</f>
        <v>0</v>
      </c>
      <c r="BZ17" s="51">
        <f t="shared" si="23"/>
        <v>0</v>
      </c>
      <c r="CA17" s="51">
        <f t="shared" si="23"/>
        <v>0</v>
      </c>
      <c r="CB17" s="51">
        <f t="shared" si="23"/>
        <v>0</v>
      </c>
      <c r="CC17" s="51">
        <f t="shared" si="23"/>
        <v>0</v>
      </c>
      <c r="CD17" s="51">
        <f t="shared" si="23"/>
        <v>0</v>
      </c>
      <c r="CE17" s="51">
        <f t="shared" si="23"/>
        <v>0</v>
      </c>
      <c r="CF17" s="51">
        <f t="shared" si="23"/>
        <v>0</v>
      </c>
      <c r="CG17" s="51">
        <f t="shared" si="23"/>
        <v>0</v>
      </c>
      <c r="CH17" s="51">
        <f t="shared" si="23"/>
        <v>0</v>
      </c>
      <c r="CI17" s="51">
        <f t="shared" ref="CI17:CR19" si="24">CHOOSE($Z17,CI$121,CI$123)</f>
        <v>0</v>
      </c>
      <c r="CJ17" s="51">
        <f t="shared" si="24"/>
        <v>0</v>
      </c>
      <c r="CK17" s="51">
        <f t="shared" si="24"/>
        <v>0</v>
      </c>
      <c r="CL17" s="51">
        <f t="shared" si="24"/>
        <v>0</v>
      </c>
      <c r="CM17" s="51">
        <f t="shared" si="24"/>
        <v>0</v>
      </c>
      <c r="CN17" s="51">
        <f t="shared" si="24"/>
        <v>0</v>
      </c>
      <c r="CO17" s="51">
        <f t="shared" si="24"/>
        <v>0</v>
      </c>
      <c r="CP17" s="51">
        <f t="shared" si="24"/>
        <v>0</v>
      </c>
      <c r="CQ17" s="51">
        <f t="shared" si="24"/>
        <v>0</v>
      </c>
      <c r="CR17" s="51">
        <f t="shared" si="24"/>
        <v>0</v>
      </c>
      <c r="CS17" s="51">
        <f t="shared" ref="CS17:DB19" si="25">CHOOSE($Z17,CS$121,CS$123)</f>
        <v>0</v>
      </c>
      <c r="CT17" s="51">
        <f t="shared" si="25"/>
        <v>0</v>
      </c>
      <c r="CU17" s="51">
        <f t="shared" si="25"/>
        <v>0</v>
      </c>
      <c r="CV17" s="51">
        <f t="shared" si="25"/>
        <v>0</v>
      </c>
      <c r="CW17" s="51">
        <f t="shared" si="25"/>
        <v>0</v>
      </c>
      <c r="CX17" s="51">
        <f t="shared" si="25"/>
        <v>0</v>
      </c>
      <c r="CY17" s="51">
        <f t="shared" si="25"/>
        <v>0</v>
      </c>
      <c r="CZ17" s="51">
        <f t="shared" si="25"/>
        <v>0</v>
      </c>
      <c r="DA17" s="51">
        <f t="shared" si="25"/>
        <v>0</v>
      </c>
      <c r="DB17" s="51">
        <f t="shared" si="25"/>
        <v>0</v>
      </c>
      <c r="DC17" s="51">
        <f t="shared" ref="DC17:DL19" si="26">CHOOSE($Z17,DC$121,DC$123)</f>
        <v>0</v>
      </c>
      <c r="DD17" s="51">
        <f t="shared" si="26"/>
        <v>0</v>
      </c>
      <c r="DE17" s="51">
        <f t="shared" si="26"/>
        <v>0</v>
      </c>
      <c r="DF17" s="51">
        <f t="shared" si="26"/>
        <v>0</v>
      </c>
      <c r="DG17" s="51">
        <f t="shared" si="26"/>
        <v>0</v>
      </c>
      <c r="DH17" s="51">
        <f t="shared" si="26"/>
        <v>0</v>
      </c>
      <c r="DI17" s="51">
        <f t="shared" si="26"/>
        <v>0</v>
      </c>
      <c r="DJ17" s="51">
        <f t="shared" si="26"/>
        <v>0</v>
      </c>
      <c r="DK17" s="51">
        <f t="shared" si="26"/>
        <v>0</v>
      </c>
      <c r="DL17" s="51">
        <f t="shared" si="26"/>
        <v>0</v>
      </c>
      <c r="DM17" s="51">
        <f t="shared" ref="DM17:DV19" si="27">CHOOSE($Z17,DM$121,DM$123)</f>
        <v>0</v>
      </c>
      <c r="DN17" s="51">
        <f t="shared" si="27"/>
        <v>0</v>
      </c>
      <c r="DO17" s="51">
        <f t="shared" si="27"/>
        <v>0</v>
      </c>
      <c r="DP17" s="51">
        <f t="shared" si="27"/>
        <v>0</v>
      </c>
      <c r="DQ17" s="51">
        <f t="shared" si="27"/>
        <v>0</v>
      </c>
      <c r="DR17" s="51">
        <f t="shared" si="27"/>
        <v>0</v>
      </c>
      <c r="DS17" s="51">
        <f t="shared" si="27"/>
        <v>0</v>
      </c>
      <c r="DT17" s="51">
        <f t="shared" si="27"/>
        <v>0</v>
      </c>
      <c r="DU17" s="51">
        <f t="shared" si="27"/>
        <v>0</v>
      </c>
      <c r="DV17" s="51">
        <f t="shared" si="27"/>
        <v>0</v>
      </c>
      <c r="DW17" s="51">
        <f t="shared" ref="DW17:EF19" si="28">CHOOSE($Z17,DW$121,DW$123)</f>
        <v>0</v>
      </c>
      <c r="DX17" s="51">
        <f t="shared" si="28"/>
        <v>0</v>
      </c>
      <c r="DY17" s="51">
        <f t="shared" si="28"/>
        <v>0</v>
      </c>
      <c r="DZ17" s="51">
        <f t="shared" si="28"/>
        <v>0</v>
      </c>
      <c r="EA17" s="51">
        <f t="shared" si="28"/>
        <v>0</v>
      </c>
      <c r="EB17" s="51">
        <f t="shared" si="28"/>
        <v>0</v>
      </c>
      <c r="EC17" s="51">
        <f t="shared" si="28"/>
        <v>0</v>
      </c>
      <c r="ED17" s="51">
        <f t="shared" si="28"/>
        <v>0</v>
      </c>
      <c r="EE17" s="51">
        <f t="shared" si="28"/>
        <v>0</v>
      </c>
      <c r="EF17" s="51">
        <f t="shared" si="28"/>
        <v>0</v>
      </c>
      <c r="EG17" s="51">
        <f t="shared" ref="EG17:EP19" si="29">CHOOSE($Z17,EG$121,EG$123)</f>
        <v>0</v>
      </c>
      <c r="EH17" s="51">
        <f t="shared" si="29"/>
        <v>0</v>
      </c>
      <c r="EI17" s="51">
        <f t="shared" si="29"/>
        <v>0</v>
      </c>
      <c r="EJ17" s="51">
        <f t="shared" si="29"/>
        <v>0</v>
      </c>
      <c r="EK17" s="51">
        <f t="shared" si="29"/>
        <v>0</v>
      </c>
      <c r="EL17" s="51">
        <f t="shared" si="29"/>
        <v>0</v>
      </c>
      <c r="EM17" s="51">
        <f t="shared" si="29"/>
        <v>0</v>
      </c>
      <c r="EN17" s="51">
        <f t="shared" si="29"/>
        <v>0</v>
      </c>
      <c r="EO17" s="51">
        <f t="shared" si="29"/>
        <v>0</v>
      </c>
      <c r="EP17" s="51">
        <f t="shared" si="29"/>
        <v>0</v>
      </c>
    </row>
    <row r="18" spans="1:147" x14ac:dyDescent="0.2">
      <c r="A18" t="s">
        <v>57</v>
      </c>
      <c r="X18" t="b">
        <f>100%=SUM(AA18:EP18)</f>
        <v>1</v>
      </c>
      <c r="Y18" s="50">
        <v>20000</v>
      </c>
      <c r="Z18" s="61">
        <v>2</v>
      </c>
      <c r="AA18" s="51">
        <f t="shared" si="18"/>
        <v>0.16666666666666666</v>
      </c>
      <c r="AB18" s="51">
        <f t="shared" si="18"/>
        <v>0.16666666666666666</v>
      </c>
      <c r="AC18" s="51">
        <f t="shared" si="18"/>
        <v>0.16666666666666666</v>
      </c>
      <c r="AD18" s="51">
        <f t="shared" si="18"/>
        <v>0.16666666666666666</v>
      </c>
      <c r="AE18" s="51">
        <f t="shared" si="18"/>
        <v>0.16666666666666666</v>
      </c>
      <c r="AF18" s="51">
        <f t="shared" si="18"/>
        <v>0.16666666666666666</v>
      </c>
      <c r="AG18" s="51">
        <f t="shared" si="18"/>
        <v>0</v>
      </c>
      <c r="AH18" s="51">
        <f t="shared" si="18"/>
        <v>0</v>
      </c>
      <c r="AI18" s="51">
        <f t="shared" si="18"/>
        <v>0</v>
      </c>
      <c r="AJ18" s="51">
        <f t="shared" si="18"/>
        <v>0</v>
      </c>
      <c r="AK18" s="51">
        <f t="shared" si="19"/>
        <v>0</v>
      </c>
      <c r="AL18" s="51">
        <f t="shared" si="19"/>
        <v>0</v>
      </c>
      <c r="AM18" s="51">
        <f t="shared" si="19"/>
        <v>0</v>
      </c>
      <c r="AN18" s="51">
        <f t="shared" si="19"/>
        <v>0</v>
      </c>
      <c r="AO18" s="51">
        <f t="shared" si="19"/>
        <v>0</v>
      </c>
      <c r="AP18" s="51">
        <f t="shared" si="19"/>
        <v>0</v>
      </c>
      <c r="AQ18" s="51">
        <f t="shared" si="19"/>
        <v>0</v>
      </c>
      <c r="AR18" s="51">
        <f t="shared" si="19"/>
        <v>0</v>
      </c>
      <c r="AS18" s="51">
        <f t="shared" si="19"/>
        <v>0</v>
      </c>
      <c r="AT18" s="51">
        <f t="shared" si="19"/>
        <v>0</v>
      </c>
      <c r="AU18" s="51">
        <f t="shared" si="20"/>
        <v>0</v>
      </c>
      <c r="AV18" s="51">
        <f t="shared" si="20"/>
        <v>0</v>
      </c>
      <c r="AW18" s="51">
        <f t="shared" si="20"/>
        <v>0</v>
      </c>
      <c r="AX18" s="51">
        <f t="shared" si="20"/>
        <v>0</v>
      </c>
      <c r="AY18" s="51">
        <f t="shared" si="20"/>
        <v>0</v>
      </c>
      <c r="AZ18" s="51">
        <f t="shared" si="20"/>
        <v>0</v>
      </c>
      <c r="BA18" s="51">
        <f t="shared" si="20"/>
        <v>0</v>
      </c>
      <c r="BB18" s="51">
        <f t="shared" si="20"/>
        <v>0</v>
      </c>
      <c r="BC18" s="51">
        <f t="shared" si="20"/>
        <v>0</v>
      </c>
      <c r="BD18" s="51">
        <f t="shared" si="20"/>
        <v>0</v>
      </c>
      <c r="BE18" s="51">
        <f t="shared" si="21"/>
        <v>0</v>
      </c>
      <c r="BF18" s="51">
        <f t="shared" si="21"/>
        <v>0</v>
      </c>
      <c r="BG18" s="51">
        <f t="shared" si="21"/>
        <v>0</v>
      </c>
      <c r="BH18" s="51">
        <f t="shared" si="21"/>
        <v>0</v>
      </c>
      <c r="BI18" s="51">
        <f t="shared" si="21"/>
        <v>0</v>
      </c>
      <c r="BJ18" s="51">
        <f t="shared" si="21"/>
        <v>0</v>
      </c>
      <c r="BK18" s="51">
        <f t="shared" si="21"/>
        <v>0</v>
      </c>
      <c r="BL18" s="51">
        <f t="shared" si="21"/>
        <v>0</v>
      </c>
      <c r="BM18" s="51">
        <f t="shared" si="21"/>
        <v>0</v>
      </c>
      <c r="BN18" s="51">
        <f t="shared" si="21"/>
        <v>0</v>
      </c>
      <c r="BO18" s="51">
        <f t="shared" si="22"/>
        <v>0</v>
      </c>
      <c r="BP18" s="51">
        <f t="shared" si="22"/>
        <v>0</v>
      </c>
      <c r="BQ18" s="51">
        <f t="shared" si="22"/>
        <v>0</v>
      </c>
      <c r="BR18" s="51">
        <f t="shared" si="22"/>
        <v>0</v>
      </c>
      <c r="BS18" s="51">
        <f t="shared" si="22"/>
        <v>0</v>
      </c>
      <c r="BT18" s="51">
        <f t="shared" si="22"/>
        <v>0</v>
      </c>
      <c r="BU18" s="51">
        <f t="shared" si="22"/>
        <v>0</v>
      </c>
      <c r="BV18" s="51">
        <f t="shared" si="22"/>
        <v>0</v>
      </c>
      <c r="BW18" s="51">
        <f t="shared" si="22"/>
        <v>0</v>
      </c>
      <c r="BX18" s="51">
        <f t="shared" si="22"/>
        <v>0</v>
      </c>
      <c r="BY18" s="51">
        <f t="shared" si="23"/>
        <v>0</v>
      </c>
      <c r="BZ18" s="51">
        <f t="shared" si="23"/>
        <v>0</v>
      </c>
      <c r="CA18" s="51">
        <f t="shared" si="23"/>
        <v>0</v>
      </c>
      <c r="CB18" s="51">
        <f t="shared" si="23"/>
        <v>0</v>
      </c>
      <c r="CC18" s="51">
        <f t="shared" si="23"/>
        <v>0</v>
      </c>
      <c r="CD18" s="51">
        <f t="shared" si="23"/>
        <v>0</v>
      </c>
      <c r="CE18" s="51">
        <f t="shared" si="23"/>
        <v>0</v>
      </c>
      <c r="CF18" s="51">
        <f t="shared" si="23"/>
        <v>0</v>
      </c>
      <c r="CG18" s="51">
        <f t="shared" si="23"/>
        <v>0</v>
      </c>
      <c r="CH18" s="51">
        <f t="shared" si="23"/>
        <v>0</v>
      </c>
      <c r="CI18" s="51">
        <f t="shared" si="24"/>
        <v>0</v>
      </c>
      <c r="CJ18" s="51">
        <f t="shared" si="24"/>
        <v>0</v>
      </c>
      <c r="CK18" s="51">
        <f t="shared" si="24"/>
        <v>0</v>
      </c>
      <c r="CL18" s="51">
        <f t="shared" si="24"/>
        <v>0</v>
      </c>
      <c r="CM18" s="51">
        <f t="shared" si="24"/>
        <v>0</v>
      </c>
      <c r="CN18" s="51">
        <f t="shared" si="24"/>
        <v>0</v>
      </c>
      <c r="CO18" s="51">
        <f t="shared" si="24"/>
        <v>0</v>
      </c>
      <c r="CP18" s="51">
        <f t="shared" si="24"/>
        <v>0</v>
      </c>
      <c r="CQ18" s="51">
        <f t="shared" si="24"/>
        <v>0</v>
      </c>
      <c r="CR18" s="51">
        <f t="shared" si="24"/>
        <v>0</v>
      </c>
      <c r="CS18" s="51">
        <f t="shared" si="25"/>
        <v>0</v>
      </c>
      <c r="CT18" s="51">
        <f t="shared" si="25"/>
        <v>0</v>
      </c>
      <c r="CU18" s="51">
        <f t="shared" si="25"/>
        <v>0</v>
      </c>
      <c r="CV18" s="51">
        <f t="shared" si="25"/>
        <v>0</v>
      </c>
      <c r="CW18" s="51">
        <f t="shared" si="25"/>
        <v>0</v>
      </c>
      <c r="CX18" s="51">
        <f t="shared" si="25"/>
        <v>0</v>
      </c>
      <c r="CY18" s="51">
        <f t="shared" si="25"/>
        <v>0</v>
      </c>
      <c r="CZ18" s="51">
        <f t="shared" si="25"/>
        <v>0</v>
      </c>
      <c r="DA18" s="51">
        <f t="shared" si="25"/>
        <v>0</v>
      </c>
      <c r="DB18" s="51">
        <f t="shared" si="25"/>
        <v>0</v>
      </c>
      <c r="DC18" s="51">
        <f t="shared" si="26"/>
        <v>0</v>
      </c>
      <c r="DD18" s="51">
        <f t="shared" si="26"/>
        <v>0</v>
      </c>
      <c r="DE18" s="51">
        <f t="shared" si="26"/>
        <v>0</v>
      </c>
      <c r="DF18" s="51">
        <f t="shared" si="26"/>
        <v>0</v>
      </c>
      <c r="DG18" s="51">
        <f t="shared" si="26"/>
        <v>0</v>
      </c>
      <c r="DH18" s="51">
        <f t="shared" si="26"/>
        <v>0</v>
      </c>
      <c r="DI18" s="51">
        <f t="shared" si="26"/>
        <v>0</v>
      </c>
      <c r="DJ18" s="51">
        <f t="shared" si="26"/>
        <v>0</v>
      </c>
      <c r="DK18" s="51">
        <f t="shared" si="26"/>
        <v>0</v>
      </c>
      <c r="DL18" s="51">
        <f t="shared" si="26"/>
        <v>0</v>
      </c>
      <c r="DM18" s="51">
        <f t="shared" si="27"/>
        <v>0</v>
      </c>
      <c r="DN18" s="51">
        <f t="shared" si="27"/>
        <v>0</v>
      </c>
      <c r="DO18" s="51">
        <f t="shared" si="27"/>
        <v>0</v>
      </c>
      <c r="DP18" s="51">
        <f t="shared" si="27"/>
        <v>0</v>
      </c>
      <c r="DQ18" s="51">
        <f t="shared" si="27"/>
        <v>0</v>
      </c>
      <c r="DR18" s="51">
        <f t="shared" si="27"/>
        <v>0</v>
      </c>
      <c r="DS18" s="51">
        <f t="shared" si="27"/>
        <v>0</v>
      </c>
      <c r="DT18" s="51">
        <f t="shared" si="27"/>
        <v>0</v>
      </c>
      <c r="DU18" s="51">
        <f t="shared" si="27"/>
        <v>0</v>
      </c>
      <c r="DV18" s="51">
        <f t="shared" si="27"/>
        <v>0</v>
      </c>
      <c r="DW18" s="51">
        <f t="shared" si="28"/>
        <v>0</v>
      </c>
      <c r="DX18" s="51">
        <f t="shared" si="28"/>
        <v>0</v>
      </c>
      <c r="DY18" s="51">
        <f t="shared" si="28"/>
        <v>0</v>
      </c>
      <c r="DZ18" s="51">
        <f t="shared" si="28"/>
        <v>0</v>
      </c>
      <c r="EA18" s="51">
        <f t="shared" si="28"/>
        <v>0</v>
      </c>
      <c r="EB18" s="51">
        <f t="shared" si="28"/>
        <v>0</v>
      </c>
      <c r="EC18" s="51">
        <f t="shared" si="28"/>
        <v>0</v>
      </c>
      <c r="ED18" s="51">
        <f t="shared" si="28"/>
        <v>0</v>
      </c>
      <c r="EE18" s="51">
        <f t="shared" si="28"/>
        <v>0</v>
      </c>
      <c r="EF18" s="51">
        <f t="shared" si="28"/>
        <v>0</v>
      </c>
      <c r="EG18" s="51">
        <f t="shared" si="29"/>
        <v>0</v>
      </c>
      <c r="EH18" s="51">
        <f t="shared" si="29"/>
        <v>0</v>
      </c>
      <c r="EI18" s="51">
        <f t="shared" si="29"/>
        <v>0</v>
      </c>
      <c r="EJ18" s="51">
        <f t="shared" si="29"/>
        <v>0</v>
      </c>
      <c r="EK18" s="51">
        <f t="shared" si="29"/>
        <v>0</v>
      </c>
      <c r="EL18" s="51">
        <f t="shared" si="29"/>
        <v>0</v>
      </c>
      <c r="EM18" s="51">
        <f t="shared" si="29"/>
        <v>0</v>
      </c>
      <c r="EN18" s="51">
        <f t="shared" si="29"/>
        <v>0</v>
      </c>
      <c r="EO18" s="51">
        <f t="shared" si="29"/>
        <v>0</v>
      </c>
      <c r="EP18" s="51">
        <f t="shared" si="29"/>
        <v>0</v>
      </c>
    </row>
    <row r="19" spans="1:147" x14ac:dyDescent="0.2">
      <c r="A19" t="s">
        <v>58</v>
      </c>
      <c r="X19" t="b">
        <f>100%=SUM(AA19:EP19)</f>
        <v>1</v>
      </c>
      <c r="Y19" s="50">
        <v>5000</v>
      </c>
      <c r="Z19" s="61">
        <v>2</v>
      </c>
      <c r="AA19" s="51">
        <f t="shared" si="18"/>
        <v>0.16666666666666666</v>
      </c>
      <c r="AB19" s="51">
        <f t="shared" si="18"/>
        <v>0.16666666666666666</v>
      </c>
      <c r="AC19" s="51">
        <f t="shared" si="18"/>
        <v>0.16666666666666666</v>
      </c>
      <c r="AD19" s="51">
        <f t="shared" si="18"/>
        <v>0.16666666666666666</v>
      </c>
      <c r="AE19" s="51">
        <f t="shared" si="18"/>
        <v>0.16666666666666666</v>
      </c>
      <c r="AF19" s="51">
        <f t="shared" si="18"/>
        <v>0.16666666666666666</v>
      </c>
      <c r="AG19" s="51">
        <f t="shared" si="18"/>
        <v>0</v>
      </c>
      <c r="AH19" s="51">
        <f t="shared" si="18"/>
        <v>0</v>
      </c>
      <c r="AI19" s="51">
        <f t="shared" si="18"/>
        <v>0</v>
      </c>
      <c r="AJ19" s="51">
        <f t="shared" si="18"/>
        <v>0</v>
      </c>
      <c r="AK19" s="51">
        <f t="shared" si="19"/>
        <v>0</v>
      </c>
      <c r="AL19" s="51">
        <f t="shared" si="19"/>
        <v>0</v>
      </c>
      <c r="AM19" s="51">
        <f t="shared" si="19"/>
        <v>0</v>
      </c>
      <c r="AN19" s="51">
        <f t="shared" si="19"/>
        <v>0</v>
      </c>
      <c r="AO19" s="51">
        <f t="shared" si="19"/>
        <v>0</v>
      </c>
      <c r="AP19" s="51">
        <f t="shared" si="19"/>
        <v>0</v>
      </c>
      <c r="AQ19" s="51">
        <f t="shared" si="19"/>
        <v>0</v>
      </c>
      <c r="AR19" s="51">
        <f t="shared" si="19"/>
        <v>0</v>
      </c>
      <c r="AS19" s="51">
        <f t="shared" si="19"/>
        <v>0</v>
      </c>
      <c r="AT19" s="51">
        <f t="shared" si="19"/>
        <v>0</v>
      </c>
      <c r="AU19" s="51">
        <f t="shared" si="20"/>
        <v>0</v>
      </c>
      <c r="AV19" s="51">
        <f t="shared" si="20"/>
        <v>0</v>
      </c>
      <c r="AW19" s="51">
        <f t="shared" si="20"/>
        <v>0</v>
      </c>
      <c r="AX19" s="51">
        <f t="shared" si="20"/>
        <v>0</v>
      </c>
      <c r="AY19" s="51">
        <f t="shared" si="20"/>
        <v>0</v>
      </c>
      <c r="AZ19" s="51">
        <f t="shared" si="20"/>
        <v>0</v>
      </c>
      <c r="BA19" s="51">
        <f t="shared" si="20"/>
        <v>0</v>
      </c>
      <c r="BB19" s="51">
        <f t="shared" si="20"/>
        <v>0</v>
      </c>
      <c r="BC19" s="51">
        <f t="shared" si="20"/>
        <v>0</v>
      </c>
      <c r="BD19" s="51">
        <f t="shared" si="20"/>
        <v>0</v>
      </c>
      <c r="BE19" s="51">
        <f t="shared" si="21"/>
        <v>0</v>
      </c>
      <c r="BF19" s="51">
        <f t="shared" si="21"/>
        <v>0</v>
      </c>
      <c r="BG19" s="51">
        <f t="shared" si="21"/>
        <v>0</v>
      </c>
      <c r="BH19" s="51">
        <f t="shared" si="21"/>
        <v>0</v>
      </c>
      <c r="BI19" s="51">
        <f t="shared" si="21"/>
        <v>0</v>
      </c>
      <c r="BJ19" s="51">
        <f t="shared" si="21"/>
        <v>0</v>
      </c>
      <c r="BK19" s="51">
        <f t="shared" si="21"/>
        <v>0</v>
      </c>
      <c r="BL19" s="51">
        <f t="shared" si="21"/>
        <v>0</v>
      </c>
      <c r="BM19" s="51">
        <f t="shared" si="21"/>
        <v>0</v>
      </c>
      <c r="BN19" s="51">
        <f t="shared" si="21"/>
        <v>0</v>
      </c>
      <c r="BO19" s="51">
        <f t="shared" si="22"/>
        <v>0</v>
      </c>
      <c r="BP19" s="51">
        <f t="shared" si="22"/>
        <v>0</v>
      </c>
      <c r="BQ19" s="51">
        <f t="shared" si="22"/>
        <v>0</v>
      </c>
      <c r="BR19" s="51">
        <f t="shared" si="22"/>
        <v>0</v>
      </c>
      <c r="BS19" s="51">
        <f t="shared" si="22"/>
        <v>0</v>
      </c>
      <c r="BT19" s="51">
        <f t="shared" si="22"/>
        <v>0</v>
      </c>
      <c r="BU19" s="51">
        <f t="shared" si="22"/>
        <v>0</v>
      </c>
      <c r="BV19" s="51">
        <f t="shared" si="22"/>
        <v>0</v>
      </c>
      <c r="BW19" s="51">
        <f t="shared" si="22"/>
        <v>0</v>
      </c>
      <c r="BX19" s="51">
        <f t="shared" si="22"/>
        <v>0</v>
      </c>
      <c r="BY19" s="51">
        <f t="shared" si="23"/>
        <v>0</v>
      </c>
      <c r="BZ19" s="51">
        <f t="shared" si="23"/>
        <v>0</v>
      </c>
      <c r="CA19" s="51">
        <f t="shared" si="23"/>
        <v>0</v>
      </c>
      <c r="CB19" s="51">
        <f t="shared" si="23"/>
        <v>0</v>
      </c>
      <c r="CC19" s="51">
        <f t="shared" si="23"/>
        <v>0</v>
      </c>
      <c r="CD19" s="51">
        <f t="shared" si="23"/>
        <v>0</v>
      </c>
      <c r="CE19" s="51">
        <f t="shared" si="23"/>
        <v>0</v>
      </c>
      <c r="CF19" s="51">
        <f t="shared" si="23"/>
        <v>0</v>
      </c>
      <c r="CG19" s="51">
        <f t="shared" si="23"/>
        <v>0</v>
      </c>
      <c r="CH19" s="51">
        <f t="shared" si="23"/>
        <v>0</v>
      </c>
      <c r="CI19" s="51">
        <f t="shared" si="24"/>
        <v>0</v>
      </c>
      <c r="CJ19" s="51">
        <f t="shared" si="24"/>
        <v>0</v>
      </c>
      <c r="CK19" s="51">
        <f t="shared" si="24"/>
        <v>0</v>
      </c>
      <c r="CL19" s="51">
        <f t="shared" si="24"/>
        <v>0</v>
      </c>
      <c r="CM19" s="51">
        <f t="shared" si="24"/>
        <v>0</v>
      </c>
      <c r="CN19" s="51">
        <f t="shared" si="24"/>
        <v>0</v>
      </c>
      <c r="CO19" s="51">
        <f t="shared" si="24"/>
        <v>0</v>
      </c>
      <c r="CP19" s="51">
        <f t="shared" si="24"/>
        <v>0</v>
      </c>
      <c r="CQ19" s="51">
        <f t="shared" si="24"/>
        <v>0</v>
      </c>
      <c r="CR19" s="51">
        <f t="shared" si="24"/>
        <v>0</v>
      </c>
      <c r="CS19" s="51">
        <f t="shared" si="25"/>
        <v>0</v>
      </c>
      <c r="CT19" s="51">
        <f t="shared" si="25"/>
        <v>0</v>
      </c>
      <c r="CU19" s="51">
        <f t="shared" si="25"/>
        <v>0</v>
      </c>
      <c r="CV19" s="51">
        <f t="shared" si="25"/>
        <v>0</v>
      </c>
      <c r="CW19" s="51">
        <f t="shared" si="25"/>
        <v>0</v>
      </c>
      <c r="CX19" s="51">
        <f t="shared" si="25"/>
        <v>0</v>
      </c>
      <c r="CY19" s="51">
        <f t="shared" si="25"/>
        <v>0</v>
      </c>
      <c r="CZ19" s="51">
        <f t="shared" si="25"/>
        <v>0</v>
      </c>
      <c r="DA19" s="51">
        <f t="shared" si="25"/>
        <v>0</v>
      </c>
      <c r="DB19" s="51">
        <f t="shared" si="25"/>
        <v>0</v>
      </c>
      <c r="DC19" s="51">
        <f t="shared" si="26"/>
        <v>0</v>
      </c>
      <c r="DD19" s="51">
        <f t="shared" si="26"/>
        <v>0</v>
      </c>
      <c r="DE19" s="51">
        <f t="shared" si="26"/>
        <v>0</v>
      </c>
      <c r="DF19" s="51">
        <f t="shared" si="26"/>
        <v>0</v>
      </c>
      <c r="DG19" s="51">
        <f t="shared" si="26"/>
        <v>0</v>
      </c>
      <c r="DH19" s="51">
        <f t="shared" si="26"/>
        <v>0</v>
      </c>
      <c r="DI19" s="51">
        <f t="shared" si="26"/>
        <v>0</v>
      </c>
      <c r="DJ19" s="51">
        <f t="shared" si="26"/>
        <v>0</v>
      </c>
      <c r="DK19" s="51">
        <f t="shared" si="26"/>
        <v>0</v>
      </c>
      <c r="DL19" s="51">
        <f t="shared" si="26"/>
        <v>0</v>
      </c>
      <c r="DM19" s="51">
        <f t="shared" si="27"/>
        <v>0</v>
      </c>
      <c r="DN19" s="51">
        <f t="shared" si="27"/>
        <v>0</v>
      </c>
      <c r="DO19" s="51">
        <f t="shared" si="27"/>
        <v>0</v>
      </c>
      <c r="DP19" s="51">
        <f t="shared" si="27"/>
        <v>0</v>
      </c>
      <c r="DQ19" s="51">
        <f t="shared" si="27"/>
        <v>0</v>
      </c>
      <c r="DR19" s="51">
        <f t="shared" si="27"/>
        <v>0</v>
      </c>
      <c r="DS19" s="51">
        <f t="shared" si="27"/>
        <v>0</v>
      </c>
      <c r="DT19" s="51">
        <f t="shared" si="27"/>
        <v>0</v>
      </c>
      <c r="DU19" s="51">
        <f t="shared" si="27"/>
        <v>0</v>
      </c>
      <c r="DV19" s="51">
        <f t="shared" si="27"/>
        <v>0</v>
      </c>
      <c r="DW19" s="51">
        <f t="shared" si="28"/>
        <v>0</v>
      </c>
      <c r="DX19" s="51">
        <f t="shared" si="28"/>
        <v>0</v>
      </c>
      <c r="DY19" s="51">
        <f t="shared" si="28"/>
        <v>0</v>
      </c>
      <c r="DZ19" s="51">
        <f t="shared" si="28"/>
        <v>0</v>
      </c>
      <c r="EA19" s="51">
        <f t="shared" si="28"/>
        <v>0</v>
      </c>
      <c r="EB19" s="51">
        <f t="shared" si="28"/>
        <v>0</v>
      </c>
      <c r="EC19" s="51">
        <f t="shared" si="28"/>
        <v>0</v>
      </c>
      <c r="ED19" s="51">
        <f t="shared" si="28"/>
        <v>0</v>
      </c>
      <c r="EE19" s="51">
        <f t="shared" si="28"/>
        <v>0</v>
      </c>
      <c r="EF19" s="51">
        <f t="shared" si="28"/>
        <v>0</v>
      </c>
      <c r="EG19" s="51">
        <f t="shared" si="29"/>
        <v>0</v>
      </c>
      <c r="EH19" s="51">
        <f t="shared" si="29"/>
        <v>0</v>
      </c>
      <c r="EI19" s="51">
        <f t="shared" si="29"/>
        <v>0</v>
      </c>
      <c r="EJ19" s="51">
        <f t="shared" si="29"/>
        <v>0</v>
      </c>
      <c r="EK19" s="51">
        <f t="shared" si="29"/>
        <v>0</v>
      </c>
      <c r="EL19" s="51">
        <f t="shared" si="29"/>
        <v>0</v>
      </c>
      <c r="EM19" s="51">
        <f t="shared" si="29"/>
        <v>0</v>
      </c>
      <c r="EN19" s="51">
        <f t="shared" si="29"/>
        <v>0</v>
      </c>
      <c r="EO19" s="51">
        <f t="shared" si="29"/>
        <v>0</v>
      </c>
      <c r="EP19" s="51">
        <f t="shared" si="29"/>
        <v>0</v>
      </c>
    </row>
    <row r="21" spans="1:147" s="44" customFormat="1" ht="15" x14ac:dyDescent="0.2">
      <c r="A21" s="44" t="s">
        <v>59</v>
      </c>
      <c r="X21" s="44" t="s">
        <v>60</v>
      </c>
      <c r="Y21" s="48">
        <f>SUBTOTAL(9,Y22:Y39)</f>
        <v>3408000</v>
      </c>
      <c r="Z21" s="60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1"/>
      <c r="DD21" s="51"/>
      <c r="DE21" s="51"/>
      <c r="DF21" s="51"/>
      <c r="DG21" s="51"/>
      <c r="DH21" s="51"/>
      <c r="DI21" s="51"/>
      <c r="DJ21" s="51"/>
      <c r="DK21" s="51"/>
      <c r="DL21" s="51"/>
      <c r="DM21" s="51"/>
      <c r="DN21" s="51"/>
      <c r="DO21" s="51"/>
      <c r="DP21" s="51"/>
      <c r="DQ21" s="51"/>
      <c r="DR21" s="51"/>
      <c r="DS21" s="51"/>
      <c r="DT21" s="51"/>
      <c r="DU21" s="51"/>
      <c r="DV21" s="51"/>
      <c r="DW21" s="51"/>
      <c r="DX21" s="51"/>
      <c r="DY21" s="51"/>
      <c r="DZ21" s="51"/>
      <c r="EA21" s="51"/>
      <c r="EB21" s="51"/>
      <c r="EC21" s="51"/>
      <c r="ED21" s="51"/>
      <c r="EE21" s="51"/>
      <c r="EF21" s="51"/>
      <c r="EG21" s="51"/>
      <c r="EH21" s="51"/>
      <c r="EI21" s="51"/>
      <c r="EJ21" s="51"/>
      <c r="EK21" s="51"/>
      <c r="EL21" s="51"/>
      <c r="EM21" s="51"/>
      <c r="EN21" s="51"/>
      <c r="EO21" s="51"/>
      <c r="EP21" s="51"/>
      <c r="EQ21" s="60"/>
    </row>
    <row r="22" spans="1:147" x14ac:dyDescent="0.2">
      <c r="A22" t="s">
        <v>61</v>
      </c>
      <c r="X22" t="b">
        <f t="shared" ref="X22:X38" si="30">100%=SUM(AA22:EP22)</f>
        <v>1</v>
      </c>
      <c r="Y22" s="50">
        <v>1500000</v>
      </c>
      <c r="Z22" s="62">
        <v>2</v>
      </c>
      <c r="AA22" s="51">
        <f t="shared" ref="AA22:AJ31" si="31">CHOOSE($Z22,AA$121,AA$123)</f>
        <v>0.16666666666666666</v>
      </c>
      <c r="AB22" s="51">
        <f t="shared" si="31"/>
        <v>0.16666666666666666</v>
      </c>
      <c r="AC22" s="51">
        <f t="shared" si="31"/>
        <v>0.16666666666666666</v>
      </c>
      <c r="AD22" s="51">
        <f t="shared" si="31"/>
        <v>0.16666666666666666</v>
      </c>
      <c r="AE22" s="51">
        <f t="shared" si="31"/>
        <v>0.16666666666666666</v>
      </c>
      <c r="AF22" s="51">
        <f t="shared" si="31"/>
        <v>0.16666666666666666</v>
      </c>
      <c r="AG22" s="51">
        <f t="shared" si="31"/>
        <v>0</v>
      </c>
      <c r="AH22" s="51">
        <f t="shared" si="31"/>
        <v>0</v>
      </c>
      <c r="AI22" s="51">
        <f t="shared" si="31"/>
        <v>0</v>
      </c>
      <c r="AJ22" s="51">
        <f t="shared" si="31"/>
        <v>0</v>
      </c>
      <c r="AK22" s="51">
        <f t="shared" ref="AK22:AT31" si="32">CHOOSE($Z22,AK$121,AK$123)</f>
        <v>0</v>
      </c>
      <c r="AL22" s="51">
        <f t="shared" si="32"/>
        <v>0</v>
      </c>
      <c r="AM22" s="51">
        <f t="shared" si="32"/>
        <v>0</v>
      </c>
      <c r="AN22" s="51">
        <f t="shared" si="32"/>
        <v>0</v>
      </c>
      <c r="AO22" s="51">
        <f t="shared" si="32"/>
        <v>0</v>
      </c>
      <c r="AP22" s="51">
        <f t="shared" si="32"/>
        <v>0</v>
      </c>
      <c r="AQ22" s="51">
        <f t="shared" si="32"/>
        <v>0</v>
      </c>
      <c r="AR22" s="51">
        <f t="shared" si="32"/>
        <v>0</v>
      </c>
      <c r="AS22" s="51">
        <f t="shared" si="32"/>
        <v>0</v>
      </c>
      <c r="AT22" s="51">
        <f t="shared" si="32"/>
        <v>0</v>
      </c>
      <c r="AU22" s="51">
        <f t="shared" ref="AU22:BD31" si="33">CHOOSE($Z22,AU$121,AU$123)</f>
        <v>0</v>
      </c>
      <c r="AV22" s="51">
        <f t="shared" si="33"/>
        <v>0</v>
      </c>
      <c r="AW22" s="51">
        <f t="shared" si="33"/>
        <v>0</v>
      </c>
      <c r="AX22" s="51">
        <f t="shared" si="33"/>
        <v>0</v>
      </c>
      <c r="AY22" s="51">
        <f t="shared" si="33"/>
        <v>0</v>
      </c>
      <c r="AZ22" s="51">
        <f t="shared" si="33"/>
        <v>0</v>
      </c>
      <c r="BA22" s="51">
        <f t="shared" si="33"/>
        <v>0</v>
      </c>
      <c r="BB22" s="51">
        <f t="shared" si="33"/>
        <v>0</v>
      </c>
      <c r="BC22" s="51">
        <f t="shared" si="33"/>
        <v>0</v>
      </c>
      <c r="BD22" s="51">
        <f t="shared" si="33"/>
        <v>0</v>
      </c>
      <c r="BE22" s="51">
        <f t="shared" ref="BE22:BN31" si="34">CHOOSE($Z22,BE$121,BE$123)</f>
        <v>0</v>
      </c>
      <c r="BF22" s="51">
        <f t="shared" si="34"/>
        <v>0</v>
      </c>
      <c r="BG22" s="51">
        <f t="shared" si="34"/>
        <v>0</v>
      </c>
      <c r="BH22" s="51">
        <f t="shared" si="34"/>
        <v>0</v>
      </c>
      <c r="BI22" s="51">
        <f t="shared" si="34"/>
        <v>0</v>
      </c>
      <c r="BJ22" s="51">
        <f t="shared" si="34"/>
        <v>0</v>
      </c>
      <c r="BK22" s="51">
        <f t="shared" si="34"/>
        <v>0</v>
      </c>
      <c r="BL22" s="51">
        <f t="shared" si="34"/>
        <v>0</v>
      </c>
      <c r="BM22" s="51">
        <f t="shared" si="34"/>
        <v>0</v>
      </c>
      <c r="BN22" s="51">
        <f t="shared" si="34"/>
        <v>0</v>
      </c>
      <c r="BO22" s="51">
        <f t="shared" ref="BO22:BX31" si="35">CHOOSE($Z22,BO$121,BO$123)</f>
        <v>0</v>
      </c>
      <c r="BP22" s="51">
        <f t="shared" si="35"/>
        <v>0</v>
      </c>
      <c r="BQ22" s="51">
        <f t="shared" si="35"/>
        <v>0</v>
      </c>
      <c r="BR22" s="51">
        <f t="shared" si="35"/>
        <v>0</v>
      </c>
      <c r="BS22" s="51">
        <f t="shared" si="35"/>
        <v>0</v>
      </c>
      <c r="BT22" s="51">
        <f t="shared" si="35"/>
        <v>0</v>
      </c>
      <c r="BU22" s="51">
        <f t="shared" si="35"/>
        <v>0</v>
      </c>
      <c r="BV22" s="51">
        <f t="shared" si="35"/>
        <v>0</v>
      </c>
      <c r="BW22" s="51">
        <f t="shared" si="35"/>
        <v>0</v>
      </c>
      <c r="BX22" s="51">
        <f t="shared" si="35"/>
        <v>0</v>
      </c>
      <c r="BY22" s="51">
        <f t="shared" ref="BY22:CH31" si="36">CHOOSE($Z22,BY$121,BY$123)</f>
        <v>0</v>
      </c>
      <c r="BZ22" s="51">
        <f t="shared" si="36"/>
        <v>0</v>
      </c>
      <c r="CA22" s="51">
        <f t="shared" si="36"/>
        <v>0</v>
      </c>
      <c r="CB22" s="51">
        <f t="shared" si="36"/>
        <v>0</v>
      </c>
      <c r="CC22" s="51">
        <f t="shared" si="36"/>
        <v>0</v>
      </c>
      <c r="CD22" s="51">
        <f t="shared" si="36"/>
        <v>0</v>
      </c>
      <c r="CE22" s="51">
        <f t="shared" si="36"/>
        <v>0</v>
      </c>
      <c r="CF22" s="51">
        <f t="shared" si="36"/>
        <v>0</v>
      </c>
      <c r="CG22" s="51">
        <f t="shared" si="36"/>
        <v>0</v>
      </c>
      <c r="CH22" s="51">
        <f t="shared" si="36"/>
        <v>0</v>
      </c>
      <c r="CI22" s="51">
        <f t="shared" ref="CI22:CR31" si="37">CHOOSE($Z22,CI$121,CI$123)</f>
        <v>0</v>
      </c>
      <c r="CJ22" s="51">
        <f t="shared" si="37"/>
        <v>0</v>
      </c>
      <c r="CK22" s="51">
        <f t="shared" si="37"/>
        <v>0</v>
      </c>
      <c r="CL22" s="51">
        <f t="shared" si="37"/>
        <v>0</v>
      </c>
      <c r="CM22" s="51">
        <f t="shared" si="37"/>
        <v>0</v>
      </c>
      <c r="CN22" s="51">
        <f t="shared" si="37"/>
        <v>0</v>
      </c>
      <c r="CO22" s="51">
        <f t="shared" si="37"/>
        <v>0</v>
      </c>
      <c r="CP22" s="51">
        <f t="shared" si="37"/>
        <v>0</v>
      </c>
      <c r="CQ22" s="51">
        <f t="shared" si="37"/>
        <v>0</v>
      </c>
      <c r="CR22" s="51">
        <f t="shared" si="37"/>
        <v>0</v>
      </c>
      <c r="CS22" s="51">
        <f t="shared" ref="CS22:DB31" si="38">CHOOSE($Z22,CS$121,CS$123)</f>
        <v>0</v>
      </c>
      <c r="CT22" s="51">
        <f t="shared" si="38"/>
        <v>0</v>
      </c>
      <c r="CU22" s="51">
        <f t="shared" si="38"/>
        <v>0</v>
      </c>
      <c r="CV22" s="51">
        <f t="shared" si="38"/>
        <v>0</v>
      </c>
      <c r="CW22" s="51">
        <f t="shared" si="38"/>
        <v>0</v>
      </c>
      <c r="CX22" s="51">
        <f t="shared" si="38"/>
        <v>0</v>
      </c>
      <c r="CY22" s="51">
        <f t="shared" si="38"/>
        <v>0</v>
      </c>
      <c r="CZ22" s="51">
        <f t="shared" si="38"/>
        <v>0</v>
      </c>
      <c r="DA22" s="51">
        <f t="shared" si="38"/>
        <v>0</v>
      </c>
      <c r="DB22" s="51">
        <f t="shared" si="38"/>
        <v>0</v>
      </c>
      <c r="DC22" s="51">
        <f t="shared" ref="DC22:DL31" si="39">CHOOSE($Z22,DC$121,DC$123)</f>
        <v>0</v>
      </c>
      <c r="DD22" s="51">
        <f t="shared" si="39"/>
        <v>0</v>
      </c>
      <c r="DE22" s="51">
        <f t="shared" si="39"/>
        <v>0</v>
      </c>
      <c r="DF22" s="51">
        <f t="shared" si="39"/>
        <v>0</v>
      </c>
      <c r="DG22" s="51">
        <f t="shared" si="39"/>
        <v>0</v>
      </c>
      <c r="DH22" s="51">
        <f t="shared" si="39"/>
        <v>0</v>
      </c>
      <c r="DI22" s="51">
        <f t="shared" si="39"/>
        <v>0</v>
      </c>
      <c r="DJ22" s="51">
        <f t="shared" si="39"/>
        <v>0</v>
      </c>
      <c r="DK22" s="51">
        <f t="shared" si="39"/>
        <v>0</v>
      </c>
      <c r="DL22" s="51">
        <f t="shared" si="39"/>
        <v>0</v>
      </c>
      <c r="DM22" s="51">
        <f t="shared" ref="DM22:DV31" si="40">CHOOSE($Z22,DM$121,DM$123)</f>
        <v>0</v>
      </c>
      <c r="DN22" s="51">
        <f t="shared" si="40"/>
        <v>0</v>
      </c>
      <c r="DO22" s="51">
        <f t="shared" si="40"/>
        <v>0</v>
      </c>
      <c r="DP22" s="51">
        <f t="shared" si="40"/>
        <v>0</v>
      </c>
      <c r="DQ22" s="51">
        <f t="shared" si="40"/>
        <v>0</v>
      </c>
      <c r="DR22" s="51">
        <f t="shared" si="40"/>
        <v>0</v>
      </c>
      <c r="DS22" s="51">
        <f t="shared" si="40"/>
        <v>0</v>
      </c>
      <c r="DT22" s="51">
        <f t="shared" si="40"/>
        <v>0</v>
      </c>
      <c r="DU22" s="51">
        <f t="shared" si="40"/>
        <v>0</v>
      </c>
      <c r="DV22" s="51">
        <f t="shared" si="40"/>
        <v>0</v>
      </c>
      <c r="DW22" s="51">
        <f t="shared" ref="DW22:EF31" si="41">CHOOSE($Z22,DW$121,DW$123)</f>
        <v>0</v>
      </c>
      <c r="DX22" s="51">
        <f t="shared" si="41"/>
        <v>0</v>
      </c>
      <c r="DY22" s="51">
        <f t="shared" si="41"/>
        <v>0</v>
      </c>
      <c r="DZ22" s="51">
        <f t="shared" si="41"/>
        <v>0</v>
      </c>
      <c r="EA22" s="51">
        <f t="shared" si="41"/>
        <v>0</v>
      </c>
      <c r="EB22" s="51">
        <f t="shared" si="41"/>
        <v>0</v>
      </c>
      <c r="EC22" s="51">
        <f t="shared" si="41"/>
        <v>0</v>
      </c>
      <c r="ED22" s="51">
        <f t="shared" si="41"/>
        <v>0</v>
      </c>
      <c r="EE22" s="51">
        <f t="shared" si="41"/>
        <v>0</v>
      </c>
      <c r="EF22" s="51">
        <f t="shared" si="41"/>
        <v>0</v>
      </c>
      <c r="EG22" s="51">
        <f t="shared" ref="EG22:EP31" si="42">CHOOSE($Z22,EG$121,EG$123)</f>
        <v>0</v>
      </c>
      <c r="EH22" s="51">
        <f t="shared" si="42"/>
        <v>0</v>
      </c>
      <c r="EI22" s="51">
        <f t="shared" si="42"/>
        <v>0</v>
      </c>
      <c r="EJ22" s="51">
        <f t="shared" si="42"/>
        <v>0</v>
      </c>
      <c r="EK22" s="51">
        <f t="shared" si="42"/>
        <v>0</v>
      </c>
      <c r="EL22" s="51">
        <f t="shared" si="42"/>
        <v>0</v>
      </c>
      <c r="EM22" s="51">
        <f t="shared" si="42"/>
        <v>0</v>
      </c>
      <c r="EN22" s="51">
        <f t="shared" si="42"/>
        <v>0</v>
      </c>
      <c r="EO22" s="51">
        <f t="shared" si="42"/>
        <v>0</v>
      </c>
      <c r="EP22" s="51">
        <f t="shared" si="42"/>
        <v>0</v>
      </c>
    </row>
    <row r="23" spans="1:147" x14ac:dyDescent="0.2">
      <c r="A23" t="s">
        <v>62</v>
      </c>
      <c r="X23" t="b">
        <f t="shared" si="30"/>
        <v>1</v>
      </c>
      <c r="Y23" s="50">
        <v>450000</v>
      </c>
      <c r="Z23" s="62">
        <v>2</v>
      </c>
      <c r="AA23" s="51">
        <f t="shared" si="31"/>
        <v>0.16666666666666666</v>
      </c>
      <c r="AB23" s="51">
        <f t="shared" si="31"/>
        <v>0.16666666666666666</v>
      </c>
      <c r="AC23" s="51">
        <f t="shared" si="31"/>
        <v>0.16666666666666666</v>
      </c>
      <c r="AD23" s="51">
        <f t="shared" si="31"/>
        <v>0.16666666666666666</v>
      </c>
      <c r="AE23" s="51">
        <f t="shared" si="31"/>
        <v>0.16666666666666666</v>
      </c>
      <c r="AF23" s="51">
        <f t="shared" si="31"/>
        <v>0.16666666666666666</v>
      </c>
      <c r="AG23" s="51">
        <f t="shared" si="31"/>
        <v>0</v>
      </c>
      <c r="AH23" s="51">
        <f t="shared" si="31"/>
        <v>0</v>
      </c>
      <c r="AI23" s="51">
        <f t="shared" si="31"/>
        <v>0</v>
      </c>
      <c r="AJ23" s="51">
        <f t="shared" si="31"/>
        <v>0</v>
      </c>
      <c r="AK23" s="51">
        <f t="shared" si="32"/>
        <v>0</v>
      </c>
      <c r="AL23" s="51">
        <f t="shared" si="32"/>
        <v>0</v>
      </c>
      <c r="AM23" s="51">
        <f t="shared" si="32"/>
        <v>0</v>
      </c>
      <c r="AN23" s="51">
        <f t="shared" si="32"/>
        <v>0</v>
      </c>
      <c r="AO23" s="51">
        <f t="shared" si="32"/>
        <v>0</v>
      </c>
      <c r="AP23" s="51">
        <f t="shared" si="32"/>
        <v>0</v>
      </c>
      <c r="AQ23" s="51">
        <f t="shared" si="32"/>
        <v>0</v>
      </c>
      <c r="AR23" s="51">
        <f t="shared" si="32"/>
        <v>0</v>
      </c>
      <c r="AS23" s="51">
        <f t="shared" si="32"/>
        <v>0</v>
      </c>
      <c r="AT23" s="51">
        <f t="shared" si="32"/>
        <v>0</v>
      </c>
      <c r="AU23" s="51">
        <f t="shared" si="33"/>
        <v>0</v>
      </c>
      <c r="AV23" s="51">
        <f t="shared" si="33"/>
        <v>0</v>
      </c>
      <c r="AW23" s="51">
        <f t="shared" si="33"/>
        <v>0</v>
      </c>
      <c r="AX23" s="51">
        <f t="shared" si="33"/>
        <v>0</v>
      </c>
      <c r="AY23" s="51">
        <f t="shared" si="33"/>
        <v>0</v>
      </c>
      <c r="AZ23" s="51">
        <f t="shared" si="33"/>
        <v>0</v>
      </c>
      <c r="BA23" s="51">
        <f t="shared" si="33"/>
        <v>0</v>
      </c>
      <c r="BB23" s="51">
        <f t="shared" si="33"/>
        <v>0</v>
      </c>
      <c r="BC23" s="51">
        <f t="shared" si="33"/>
        <v>0</v>
      </c>
      <c r="BD23" s="51">
        <f t="shared" si="33"/>
        <v>0</v>
      </c>
      <c r="BE23" s="51">
        <f t="shared" si="34"/>
        <v>0</v>
      </c>
      <c r="BF23" s="51">
        <f t="shared" si="34"/>
        <v>0</v>
      </c>
      <c r="BG23" s="51">
        <f t="shared" si="34"/>
        <v>0</v>
      </c>
      <c r="BH23" s="51">
        <f t="shared" si="34"/>
        <v>0</v>
      </c>
      <c r="BI23" s="51">
        <f t="shared" si="34"/>
        <v>0</v>
      </c>
      <c r="BJ23" s="51">
        <f t="shared" si="34"/>
        <v>0</v>
      </c>
      <c r="BK23" s="51">
        <f t="shared" si="34"/>
        <v>0</v>
      </c>
      <c r="BL23" s="51">
        <f t="shared" si="34"/>
        <v>0</v>
      </c>
      <c r="BM23" s="51">
        <f t="shared" si="34"/>
        <v>0</v>
      </c>
      <c r="BN23" s="51">
        <f t="shared" si="34"/>
        <v>0</v>
      </c>
      <c r="BO23" s="51">
        <f t="shared" si="35"/>
        <v>0</v>
      </c>
      <c r="BP23" s="51">
        <f t="shared" si="35"/>
        <v>0</v>
      </c>
      <c r="BQ23" s="51">
        <f t="shared" si="35"/>
        <v>0</v>
      </c>
      <c r="BR23" s="51">
        <f t="shared" si="35"/>
        <v>0</v>
      </c>
      <c r="BS23" s="51">
        <f t="shared" si="35"/>
        <v>0</v>
      </c>
      <c r="BT23" s="51">
        <f t="shared" si="35"/>
        <v>0</v>
      </c>
      <c r="BU23" s="51">
        <f t="shared" si="35"/>
        <v>0</v>
      </c>
      <c r="BV23" s="51">
        <f t="shared" si="35"/>
        <v>0</v>
      </c>
      <c r="BW23" s="51">
        <f t="shared" si="35"/>
        <v>0</v>
      </c>
      <c r="BX23" s="51">
        <f t="shared" si="35"/>
        <v>0</v>
      </c>
      <c r="BY23" s="51">
        <f t="shared" si="36"/>
        <v>0</v>
      </c>
      <c r="BZ23" s="51">
        <f t="shared" si="36"/>
        <v>0</v>
      </c>
      <c r="CA23" s="51">
        <f t="shared" si="36"/>
        <v>0</v>
      </c>
      <c r="CB23" s="51">
        <f t="shared" si="36"/>
        <v>0</v>
      </c>
      <c r="CC23" s="51">
        <f t="shared" si="36"/>
        <v>0</v>
      </c>
      <c r="CD23" s="51">
        <f t="shared" si="36"/>
        <v>0</v>
      </c>
      <c r="CE23" s="51">
        <f t="shared" si="36"/>
        <v>0</v>
      </c>
      <c r="CF23" s="51">
        <f t="shared" si="36"/>
        <v>0</v>
      </c>
      <c r="CG23" s="51">
        <f t="shared" si="36"/>
        <v>0</v>
      </c>
      <c r="CH23" s="51">
        <f t="shared" si="36"/>
        <v>0</v>
      </c>
      <c r="CI23" s="51">
        <f t="shared" si="37"/>
        <v>0</v>
      </c>
      <c r="CJ23" s="51">
        <f t="shared" si="37"/>
        <v>0</v>
      </c>
      <c r="CK23" s="51">
        <f t="shared" si="37"/>
        <v>0</v>
      </c>
      <c r="CL23" s="51">
        <f t="shared" si="37"/>
        <v>0</v>
      </c>
      <c r="CM23" s="51">
        <f t="shared" si="37"/>
        <v>0</v>
      </c>
      <c r="CN23" s="51">
        <f t="shared" si="37"/>
        <v>0</v>
      </c>
      <c r="CO23" s="51">
        <f t="shared" si="37"/>
        <v>0</v>
      </c>
      <c r="CP23" s="51">
        <f t="shared" si="37"/>
        <v>0</v>
      </c>
      <c r="CQ23" s="51">
        <f t="shared" si="37"/>
        <v>0</v>
      </c>
      <c r="CR23" s="51">
        <f t="shared" si="37"/>
        <v>0</v>
      </c>
      <c r="CS23" s="51">
        <f t="shared" si="38"/>
        <v>0</v>
      </c>
      <c r="CT23" s="51">
        <f t="shared" si="38"/>
        <v>0</v>
      </c>
      <c r="CU23" s="51">
        <f t="shared" si="38"/>
        <v>0</v>
      </c>
      <c r="CV23" s="51">
        <f t="shared" si="38"/>
        <v>0</v>
      </c>
      <c r="CW23" s="51">
        <f t="shared" si="38"/>
        <v>0</v>
      </c>
      <c r="CX23" s="51">
        <f t="shared" si="38"/>
        <v>0</v>
      </c>
      <c r="CY23" s="51">
        <f t="shared" si="38"/>
        <v>0</v>
      </c>
      <c r="CZ23" s="51">
        <f t="shared" si="38"/>
        <v>0</v>
      </c>
      <c r="DA23" s="51">
        <f t="shared" si="38"/>
        <v>0</v>
      </c>
      <c r="DB23" s="51">
        <f t="shared" si="38"/>
        <v>0</v>
      </c>
      <c r="DC23" s="51">
        <f t="shared" si="39"/>
        <v>0</v>
      </c>
      <c r="DD23" s="51">
        <f t="shared" si="39"/>
        <v>0</v>
      </c>
      <c r="DE23" s="51">
        <f t="shared" si="39"/>
        <v>0</v>
      </c>
      <c r="DF23" s="51">
        <f t="shared" si="39"/>
        <v>0</v>
      </c>
      <c r="DG23" s="51">
        <f t="shared" si="39"/>
        <v>0</v>
      </c>
      <c r="DH23" s="51">
        <f t="shared" si="39"/>
        <v>0</v>
      </c>
      <c r="DI23" s="51">
        <f t="shared" si="39"/>
        <v>0</v>
      </c>
      <c r="DJ23" s="51">
        <f t="shared" si="39"/>
        <v>0</v>
      </c>
      <c r="DK23" s="51">
        <f t="shared" si="39"/>
        <v>0</v>
      </c>
      <c r="DL23" s="51">
        <f t="shared" si="39"/>
        <v>0</v>
      </c>
      <c r="DM23" s="51">
        <f t="shared" si="40"/>
        <v>0</v>
      </c>
      <c r="DN23" s="51">
        <f t="shared" si="40"/>
        <v>0</v>
      </c>
      <c r="DO23" s="51">
        <f t="shared" si="40"/>
        <v>0</v>
      </c>
      <c r="DP23" s="51">
        <f t="shared" si="40"/>
        <v>0</v>
      </c>
      <c r="DQ23" s="51">
        <f t="shared" si="40"/>
        <v>0</v>
      </c>
      <c r="DR23" s="51">
        <f t="shared" si="40"/>
        <v>0</v>
      </c>
      <c r="DS23" s="51">
        <f t="shared" si="40"/>
        <v>0</v>
      </c>
      <c r="DT23" s="51">
        <f t="shared" si="40"/>
        <v>0</v>
      </c>
      <c r="DU23" s="51">
        <f t="shared" si="40"/>
        <v>0</v>
      </c>
      <c r="DV23" s="51">
        <f t="shared" si="40"/>
        <v>0</v>
      </c>
      <c r="DW23" s="51">
        <f t="shared" si="41"/>
        <v>0</v>
      </c>
      <c r="DX23" s="51">
        <f t="shared" si="41"/>
        <v>0</v>
      </c>
      <c r="DY23" s="51">
        <f t="shared" si="41"/>
        <v>0</v>
      </c>
      <c r="DZ23" s="51">
        <f t="shared" si="41"/>
        <v>0</v>
      </c>
      <c r="EA23" s="51">
        <f t="shared" si="41"/>
        <v>0</v>
      </c>
      <c r="EB23" s="51">
        <f t="shared" si="41"/>
        <v>0</v>
      </c>
      <c r="EC23" s="51">
        <f t="shared" si="41"/>
        <v>0</v>
      </c>
      <c r="ED23" s="51">
        <f t="shared" si="41"/>
        <v>0</v>
      </c>
      <c r="EE23" s="51">
        <f t="shared" si="41"/>
        <v>0</v>
      </c>
      <c r="EF23" s="51">
        <f t="shared" si="41"/>
        <v>0</v>
      </c>
      <c r="EG23" s="51">
        <f t="shared" si="42"/>
        <v>0</v>
      </c>
      <c r="EH23" s="51">
        <f t="shared" si="42"/>
        <v>0</v>
      </c>
      <c r="EI23" s="51">
        <f t="shared" si="42"/>
        <v>0</v>
      </c>
      <c r="EJ23" s="51">
        <f t="shared" si="42"/>
        <v>0</v>
      </c>
      <c r="EK23" s="51">
        <f t="shared" si="42"/>
        <v>0</v>
      </c>
      <c r="EL23" s="51">
        <f t="shared" si="42"/>
        <v>0</v>
      </c>
      <c r="EM23" s="51">
        <f t="shared" si="42"/>
        <v>0</v>
      </c>
      <c r="EN23" s="51">
        <f t="shared" si="42"/>
        <v>0</v>
      </c>
      <c r="EO23" s="51">
        <f t="shared" si="42"/>
        <v>0</v>
      </c>
      <c r="EP23" s="51">
        <f t="shared" si="42"/>
        <v>0</v>
      </c>
    </row>
    <row r="24" spans="1:147" x14ac:dyDescent="0.2">
      <c r="A24" t="s">
        <v>63</v>
      </c>
      <c r="X24" t="b">
        <f t="shared" si="30"/>
        <v>1</v>
      </c>
      <c r="Y24" s="50">
        <v>750000</v>
      </c>
      <c r="Z24" s="62">
        <v>2</v>
      </c>
      <c r="AA24" s="51">
        <f t="shared" si="31"/>
        <v>0.16666666666666666</v>
      </c>
      <c r="AB24" s="51">
        <f t="shared" si="31"/>
        <v>0.16666666666666666</v>
      </c>
      <c r="AC24" s="51">
        <f t="shared" si="31"/>
        <v>0.16666666666666666</v>
      </c>
      <c r="AD24" s="51">
        <f t="shared" si="31"/>
        <v>0.16666666666666666</v>
      </c>
      <c r="AE24" s="51">
        <f t="shared" si="31"/>
        <v>0.16666666666666666</v>
      </c>
      <c r="AF24" s="51">
        <f t="shared" si="31"/>
        <v>0.16666666666666666</v>
      </c>
      <c r="AG24" s="51">
        <f t="shared" si="31"/>
        <v>0</v>
      </c>
      <c r="AH24" s="51">
        <f t="shared" si="31"/>
        <v>0</v>
      </c>
      <c r="AI24" s="51">
        <f t="shared" si="31"/>
        <v>0</v>
      </c>
      <c r="AJ24" s="51">
        <f t="shared" si="31"/>
        <v>0</v>
      </c>
      <c r="AK24" s="51">
        <f t="shared" si="32"/>
        <v>0</v>
      </c>
      <c r="AL24" s="51">
        <f t="shared" si="32"/>
        <v>0</v>
      </c>
      <c r="AM24" s="51">
        <f t="shared" si="32"/>
        <v>0</v>
      </c>
      <c r="AN24" s="51">
        <f t="shared" si="32"/>
        <v>0</v>
      </c>
      <c r="AO24" s="51">
        <f t="shared" si="32"/>
        <v>0</v>
      </c>
      <c r="AP24" s="51">
        <f t="shared" si="32"/>
        <v>0</v>
      </c>
      <c r="AQ24" s="51">
        <f t="shared" si="32"/>
        <v>0</v>
      </c>
      <c r="AR24" s="51">
        <f t="shared" si="32"/>
        <v>0</v>
      </c>
      <c r="AS24" s="51">
        <f t="shared" si="32"/>
        <v>0</v>
      </c>
      <c r="AT24" s="51">
        <f t="shared" si="32"/>
        <v>0</v>
      </c>
      <c r="AU24" s="51">
        <f t="shared" si="33"/>
        <v>0</v>
      </c>
      <c r="AV24" s="51">
        <f t="shared" si="33"/>
        <v>0</v>
      </c>
      <c r="AW24" s="51">
        <f t="shared" si="33"/>
        <v>0</v>
      </c>
      <c r="AX24" s="51">
        <f t="shared" si="33"/>
        <v>0</v>
      </c>
      <c r="AY24" s="51">
        <f t="shared" si="33"/>
        <v>0</v>
      </c>
      <c r="AZ24" s="51">
        <f t="shared" si="33"/>
        <v>0</v>
      </c>
      <c r="BA24" s="51">
        <f t="shared" si="33"/>
        <v>0</v>
      </c>
      <c r="BB24" s="51">
        <f t="shared" si="33"/>
        <v>0</v>
      </c>
      <c r="BC24" s="51">
        <f t="shared" si="33"/>
        <v>0</v>
      </c>
      <c r="BD24" s="51">
        <f t="shared" si="33"/>
        <v>0</v>
      </c>
      <c r="BE24" s="51">
        <f t="shared" si="34"/>
        <v>0</v>
      </c>
      <c r="BF24" s="51">
        <f t="shared" si="34"/>
        <v>0</v>
      </c>
      <c r="BG24" s="51">
        <f t="shared" si="34"/>
        <v>0</v>
      </c>
      <c r="BH24" s="51">
        <f t="shared" si="34"/>
        <v>0</v>
      </c>
      <c r="BI24" s="51">
        <f t="shared" si="34"/>
        <v>0</v>
      </c>
      <c r="BJ24" s="51">
        <f t="shared" si="34"/>
        <v>0</v>
      </c>
      <c r="BK24" s="51">
        <f t="shared" si="34"/>
        <v>0</v>
      </c>
      <c r="BL24" s="51">
        <f t="shared" si="34"/>
        <v>0</v>
      </c>
      <c r="BM24" s="51">
        <f t="shared" si="34"/>
        <v>0</v>
      </c>
      <c r="BN24" s="51">
        <f t="shared" si="34"/>
        <v>0</v>
      </c>
      <c r="BO24" s="51">
        <f t="shared" si="35"/>
        <v>0</v>
      </c>
      <c r="BP24" s="51">
        <f t="shared" si="35"/>
        <v>0</v>
      </c>
      <c r="BQ24" s="51">
        <f t="shared" si="35"/>
        <v>0</v>
      </c>
      <c r="BR24" s="51">
        <f t="shared" si="35"/>
        <v>0</v>
      </c>
      <c r="BS24" s="51">
        <f t="shared" si="35"/>
        <v>0</v>
      </c>
      <c r="BT24" s="51">
        <f t="shared" si="35"/>
        <v>0</v>
      </c>
      <c r="BU24" s="51">
        <f t="shared" si="35"/>
        <v>0</v>
      </c>
      <c r="BV24" s="51">
        <f t="shared" si="35"/>
        <v>0</v>
      </c>
      <c r="BW24" s="51">
        <f t="shared" si="35"/>
        <v>0</v>
      </c>
      <c r="BX24" s="51">
        <f t="shared" si="35"/>
        <v>0</v>
      </c>
      <c r="BY24" s="51">
        <f t="shared" si="36"/>
        <v>0</v>
      </c>
      <c r="BZ24" s="51">
        <f t="shared" si="36"/>
        <v>0</v>
      </c>
      <c r="CA24" s="51">
        <f t="shared" si="36"/>
        <v>0</v>
      </c>
      <c r="CB24" s="51">
        <f t="shared" si="36"/>
        <v>0</v>
      </c>
      <c r="CC24" s="51">
        <f t="shared" si="36"/>
        <v>0</v>
      </c>
      <c r="CD24" s="51">
        <f t="shared" si="36"/>
        <v>0</v>
      </c>
      <c r="CE24" s="51">
        <f t="shared" si="36"/>
        <v>0</v>
      </c>
      <c r="CF24" s="51">
        <f t="shared" si="36"/>
        <v>0</v>
      </c>
      <c r="CG24" s="51">
        <f t="shared" si="36"/>
        <v>0</v>
      </c>
      <c r="CH24" s="51">
        <f t="shared" si="36"/>
        <v>0</v>
      </c>
      <c r="CI24" s="51">
        <f t="shared" si="37"/>
        <v>0</v>
      </c>
      <c r="CJ24" s="51">
        <f t="shared" si="37"/>
        <v>0</v>
      </c>
      <c r="CK24" s="51">
        <f t="shared" si="37"/>
        <v>0</v>
      </c>
      <c r="CL24" s="51">
        <f t="shared" si="37"/>
        <v>0</v>
      </c>
      <c r="CM24" s="51">
        <f t="shared" si="37"/>
        <v>0</v>
      </c>
      <c r="CN24" s="51">
        <f t="shared" si="37"/>
        <v>0</v>
      </c>
      <c r="CO24" s="51">
        <f t="shared" si="37"/>
        <v>0</v>
      </c>
      <c r="CP24" s="51">
        <f t="shared" si="37"/>
        <v>0</v>
      </c>
      <c r="CQ24" s="51">
        <f t="shared" si="37"/>
        <v>0</v>
      </c>
      <c r="CR24" s="51">
        <f t="shared" si="37"/>
        <v>0</v>
      </c>
      <c r="CS24" s="51">
        <f t="shared" si="38"/>
        <v>0</v>
      </c>
      <c r="CT24" s="51">
        <f t="shared" si="38"/>
        <v>0</v>
      </c>
      <c r="CU24" s="51">
        <f t="shared" si="38"/>
        <v>0</v>
      </c>
      <c r="CV24" s="51">
        <f t="shared" si="38"/>
        <v>0</v>
      </c>
      <c r="CW24" s="51">
        <f t="shared" si="38"/>
        <v>0</v>
      </c>
      <c r="CX24" s="51">
        <f t="shared" si="38"/>
        <v>0</v>
      </c>
      <c r="CY24" s="51">
        <f t="shared" si="38"/>
        <v>0</v>
      </c>
      <c r="CZ24" s="51">
        <f t="shared" si="38"/>
        <v>0</v>
      </c>
      <c r="DA24" s="51">
        <f t="shared" si="38"/>
        <v>0</v>
      </c>
      <c r="DB24" s="51">
        <f t="shared" si="38"/>
        <v>0</v>
      </c>
      <c r="DC24" s="51">
        <f t="shared" si="39"/>
        <v>0</v>
      </c>
      <c r="DD24" s="51">
        <f t="shared" si="39"/>
        <v>0</v>
      </c>
      <c r="DE24" s="51">
        <f t="shared" si="39"/>
        <v>0</v>
      </c>
      <c r="DF24" s="51">
        <f t="shared" si="39"/>
        <v>0</v>
      </c>
      <c r="DG24" s="51">
        <f t="shared" si="39"/>
        <v>0</v>
      </c>
      <c r="DH24" s="51">
        <f t="shared" si="39"/>
        <v>0</v>
      </c>
      <c r="DI24" s="51">
        <f t="shared" si="39"/>
        <v>0</v>
      </c>
      <c r="DJ24" s="51">
        <f t="shared" si="39"/>
        <v>0</v>
      </c>
      <c r="DK24" s="51">
        <f t="shared" si="39"/>
        <v>0</v>
      </c>
      <c r="DL24" s="51">
        <f t="shared" si="39"/>
        <v>0</v>
      </c>
      <c r="DM24" s="51">
        <f t="shared" si="40"/>
        <v>0</v>
      </c>
      <c r="DN24" s="51">
        <f t="shared" si="40"/>
        <v>0</v>
      </c>
      <c r="DO24" s="51">
        <f t="shared" si="40"/>
        <v>0</v>
      </c>
      <c r="DP24" s="51">
        <f t="shared" si="40"/>
        <v>0</v>
      </c>
      <c r="DQ24" s="51">
        <f t="shared" si="40"/>
        <v>0</v>
      </c>
      <c r="DR24" s="51">
        <f t="shared" si="40"/>
        <v>0</v>
      </c>
      <c r="DS24" s="51">
        <f t="shared" si="40"/>
        <v>0</v>
      </c>
      <c r="DT24" s="51">
        <f t="shared" si="40"/>
        <v>0</v>
      </c>
      <c r="DU24" s="51">
        <f t="shared" si="40"/>
        <v>0</v>
      </c>
      <c r="DV24" s="51">
        <f t="shared" si="40"/>
        <v>0</v>
      </c>
      <c r="DW24" s="51">
        <f t="shared" si="41"/>
        <v>0</v>
      </c>
      <c r="DX24" s="51">
        <f t="shared" si="41"/>
        <v>0</v>
      </c>
      <c r="DY24" s="51">
        <f t="shared" si="41"/>
        <v>0</v>
      </c>
      <c r="DZ24" s="51">
        <f t="shared" si="41"/>
        <v>0</v>
      </c>
      <c r="EA24" s="51">
        <f t="shared" si="41"/>
        <v>0</v>
      </c>
      <c r="EB24" s="51">
        <f t="shared" si="41"/>
        <v>0</v>
      </c>
      <c r="EC24" s="51">
        <f t="shared" si="41"/>
        <v>0</v>
      </c>
      <c r="ED24" s="51">
        <f t="shared" si="41"/>
        <v>0</v>
      </c>
      <c r="EE24" s="51">
        <f t="shared" si="41"/>
        <v>0</v>
      </c>
      <c r="EF24" s="51">
        <f t="shared" si="41"/>
        <v>0</v>
      </c>
      <c r="EG24" s="51">
        <f t="shared" si="42"/>
        <v>0</v>
      </c>
      <c r="EH24" s="51">
        <f t="shared" si="42"/>
        <v>0</v>
      </c>
      <c r="EI24" s="51">
        <f t="shared" si="42"/>
        <v>0</v>
      </c>
      <c r="EJ24" s="51">
        <f t="shared" si="42"/>
        <v>0</v>
      </c>
      <c r="EK24" s="51">
        <f t="shared" si="42"/>
        <v>0</v>
      </c>
      <c r="EL24" s="51">
        <f t="shared" si="42"/>
        <v>0</v>
      </c>
      <c r="EM24" s="51">
        <f t="shared" si="42"/>
        <v>0</v>
      </c>
      <c r="EN24" s="51">
        <f t="shared" si="42"/>
        <v>0</v>
      </c>
      <c r="EO24" s="51">
        <f t="shared" si="42"/>
        <v>0</v>
      </c>
      <c r="EP24" s="51">
        <f t="shared" si="42"/>
        <v>0</v>
      </c>
    </row>
    <row r="25" spans="1:147" x14ac:dyDescent="0.2">
      <c r="A25" t="s">
        <v>64</v>
      </c>
      <c r="X25" t="b">
        <f t="shared" si="30"/>
        <v>1</v>
      </c>
      <c r="Y25" s="50">
        <v>40000</v>
      </c>
      <c r="Z25" s="62">
        <v>2</v>
      </c>
      <c r="AA25" s="51">
        <f t="shared" si="31"/>
        <v>0.16666666666666666</v>
      </c>
      <c r="AB25" s="51">
        <f t="shared" si="31"/>
        <v>0.16666666666666666</v>
      </c>
      <c r="AC25" s="51">
        <f t="shared" si="31"/>
        <v>0.16666666666666666</v>
      </c>
      <c r="AD25" s="51">
        <f t="shared" si="31"/>
        <v>0.16666666666666666</v>
      </c>
      <c r="AE25" s="51">
        <f t="shared" si="31"/>
        <v>0.16666666666666666</v>
      </c>
      <c r="AF25" s="51">
        <f t="shared" si="31"/>
        <v>0.16666666666666666</v>
      </c>
      <c r="AG25" s="51">
        <f t="shared" si="31"/>
        <v>0</v>
      </c>
      <c r="AH25" s="51">
        <f t="shared" si="31"/>
        <v>0</v>
      </c>
      <c r="AI25" s="51">
        <f t="shared" si="31"/>
        <v>0</v>
      </c>
      <c r="AJ25" s="51">
        <f t="shared" si="31"/>
        <v>0</v>
      </c>
      <c r="AK25" s="51">
        <f t="shared" si="32"/>
        <v>0</v>
      </c>
      <c r="AL25" s="51">
        <f t="shared" si="32"/>
        <v>0</v>
      </c>
      <c r="AM25" s="51">
        <f t="shared" si="32"/>
        <v>0</v>
      </c>
      <c r="AN25" s="51">
        <f t="shared" si="32"/>
        <v>0</v>
      </c>
      <c r="AO25" s="51">
        <f t="shared" si="32"/>
        <v>0</v>
      </c>
      <c r="AP25" s="51">
        <f t="shared" si="32"/>
        <v>0</v>
      </c>
      <c r="AQ25" s="51">
        <f t="shared" si="32"/>
        <v>0</v>
      </c>
      <c r="AR25" s="51">
        <f t="shared" si="32"/>
        <v>0</v>
      </c>
      <c r="AS25" s="51">
        <f t="shared" si="32"/>
        <v>0</v>
      </c>
      <c r="AT25" s="51">
        <f t="shared" si="32"/>
        <v>0</v>
      </c>
      <c r="AU25" s="51">
        <f t="shared" si="33"/>
        <v>0</v>
      </c>
      <c r="AV25" s="51">
        <f t="shared" si="33"/>
        <v>0</v>
      </c>
      <c r="AW25" s="51">
        <f t="shared" si="33"/>
        <v>0</v>
      </c>
      <c r="AX25" s="51">
        <f t="shared" si="33"/>
        <v>0</v>
      </c>
      <c r="AY25" s="51">
        <f t="shared" si="33"/>
        <v>0</v>
      </c>
      <c r="AZ25" s="51">
        <f t="shared" si="33"/>
        <v>0</v>
      </c>
      <c r="BA25" s="51">
        <f t="shared" si="33"/>
        <v>0</v>
      </c>
      <c r="BB25" s="51">
        <f t="shared" si="33"/>
        <v>0</v>
      </c>
      <c r="BC25" s="51">
        <f t="shared" si="33"/>
        <v>0</v>
      </c>
      <c r="BD25" s="51">
        <f t="shared" si="33"/>
        <v>0</v>
      </c>
      <c r="BE25" s="51">
        <f t="shared" si="34"/>
        <v>0</v>
      </c>
      <c r="BF25" s="51">
        <f t="shared" si="34"/>
        <v>0</v>
      </c>
      <c r="BG25" s="51">
        <f t="shared" si="34"/>
        <v>0</v>
      </c>
      <c r="BH25" s="51">
        <f t="shared" si="34"/>
        <v>0</v>
      </c>
      <c r="BI25" s="51">
        <f t="shared" si="34"/>
        <v>0</v>
      </c>
      <c r="BJ25" s="51">
        <f t="shared" si="34"/>
        <v>0</v>
      </c>
      <c r="BK25" s="51">
        <f t="shared" si="34"/>
        <v>0</v>
      </c>
      <c r="BL25" s="51">
        <f t="shared" si="34"/>
        <v>0</v>
      </c>
      <c r="BM25" s="51">
        <f t="shared" si="34"/>
        <v>0</v>
      </c>
      <c r="BN25" s="51">
        <f t="shared" si="34"/>
        <v>0</v>
      </c>
      <c r="BO25" s="51">
        <f t="shared" si="35"/>
        <v>0</v>
      </c>
      <c r="BP25" s="51">
        <f t="shared" si="35"/>
        <v>0</v>
      </c>
      <c r="BQ25" s="51">
        <f t="shared" si="35"/>
        <v>0</v>
      </c>
      <c r="BR25" s="51">
        <f t="shared" si="35"/>
        <v>0</v>
      </c>
      <c r="BS25" s="51">
        <f t="shared" si="35"/>
        <v>0</v>
      </c>
      <c r="BT25" s="51">
        <f t="shared" si="35"/>
        <v>0</v>
      </c>
      <c r="BU25" s="51">
        <f t="shared" si="35"/>
        <v>0</v>
      </c>
      <c r="BV25" s="51">
        <f t="shared" si="35"/>
        <v>0</v>
      </c>
      <c r="BW25" s="51">
        <f t="shared" si="35"/>
        <v>0</v>
      </c>
      <c r="BX25" s="51">
        <f t="shared" si="35"/>
        <v>0</v>
      </c>
      <c r="BY25" s="51">
        <f t="shared" si="36"/>
        <v>0</v>
      </c>
      <c r="BZ25" s="51">
        <f t="shared" si="36"/>
        <v>0</v>
      </c>
      <c r="CA25" s="51">
        <f t="shared" si="36"/>
        <v>0</v>
      </c>
      <c r="CB25" s="51">
        <f t="shared" si="36"/>
        <v>0</v>
      </c>
      <c r="CC25" s="51">
        <f t="shared" si="36"/>
        <v>0</v>
      </c>
      <c r="CD25" s="51">
        <f t="shared" si="36"/>
        <v>0</v>
      </c>
      <c r="CE25" s="51">
        <f t="shared" si="36"/>
        <v>0</v>
      </c>
      <c r="CF25" s="51">
        <f t="shared" si="36"/>
        <v>0</v>
      </c>
      <c r="CG25" s="51">
        <f t="shared" si="36"/>
        <v>0</v>
      </c>
      <c r="CH25" s="51">
        <f t="shared" si="36"/>
        <v>0</v>
      </c>
      <c r="CI25" s="51">
        <f t="shared" si="37"/>
        <v>0</v>
      </c>
      <c r="CJ25" s="51">
        <f t="shared" si="37"/>
        <v>0</v>
      </c>
      <c r="CK25" s="51">
        <f t="shared" si="37"/>
        <v>0</v>
      </c>
      <c r="CL25" s="51">
        <f t="shared" si="37"/>
        <v>0</v>
      </c>
      <c r="CM25" s="51">
        <f t="shared" si="37"/>
        <v>0</v>
      </c>
      <c r="CN25" s="51">
        <f t="shared" si="37"/>
        <v>0</v>
      </c>
      <c r="CO25" s="51">
        <f t="shared" si="37"/>
        <v>0</v>
      </c>
      <c r="CP25" s="51">
        <f t="shared" si="37"/>
        <v>0</v>
      </c>
      <c r="CQ25" s="51">
        <f t="shared" si="37"/>
        <v>0</v>
      </c>
      <c r="CR25" s="51">
        <f t="shared" si="37"/>
        <v>0</v>
      </c>
      <c r="CS25" s="51">
        <f t="shared" si="38"/>
        <v>0</v>
      </c>
      <c r="CT25" s="51">
        <f t="shared" si="38"/>
        <v>0</v>
      </c>
      <c r="CU25" s="51">
        <f t="shared" si="38"/>
        <v>0</v>
      </c>
      <c r="CV25" s="51">
        <f t="shared" si="38"/>
        <v>0</v>
      </c>
      <c r="CW25" s="51">
        <f t="shared" si="38"/>
        <v>0</v>
      </c>
      <c r="CX25" s="51">
        <f t="shared" si="38"/>
        <v>0</v>
      </c>
      <c r="CY25" s="51">
        <f t="shared" si="38"/>
        <v>0</v>
      </c>
      <c r="CZ25" s="51">
        <f t="shared" si="38"/>
        <v>0</v>
      </c>
      <c r="DA25" s="51">
        <f t="shared" si="38"/>
        <v>0</v>
      </c>
      <c r="DB25" s="51">
        <f t="shared" si="38"/>
        <v>0</v>
      </c>
      <c r="DC25" s="51">
        <f t="shared" si="39"/>
        <v>0</v>
      </c>
      <c r="DD25" s="51">
        <f t="shared" si="39"/>
        <v>0</v>
      </c>
      <c r="DE25" s="51">
        <f t="shared" si="39"/>
        <v>0</v>
      </c>
      <c r="DF25" s="51">
        <f t="shared" si="39"/>
        <v>0</v>
      </c>
      <c r="DG25" s="51">
        <f t="shared" si="39"/>
        <v>0</v>
      </c>
      <c r="DH25" s="51">
        <f t="shared" si="39"/>
        <v>0</v>
      </c>
      <c r="DI25" s="51">
        <f t="shared" si="39"/>
        <v>0</v>
      </c>
      <c r="DJ25" s="51">
        <f t="shared" si="39"/>
        <v>0</v>
      </c>
      <c r="DK25" s="51">
        <f t="shared" si="39"/>
        <v>0</v>
      </c>
      <c r="DL25" s="51">
        <f t="shared" si="39"/>
        <v>0</v>
      </c>
      <c r="DM25" s="51">
        <f t="shared" si="40"/>
        <v>0</v>
      </c>
      <c r="DN25" s="51">
        <f t="shared" si="40"/>
        <v>0</v>
      </c>
      <c r="DO25" s="51">
        <f t="shared" si="40"/>
        <v>0</v>
      </c>
      <c r="DP25" s="51">
        <f t="shared" si="40"/>
        <v>0</v>
      </c>
      <c r="DQ25" s="51">
        <f t="shared" si="40"/>
        <v>0</v>
      </c>
      <c r="DR25" s="51">
        <f t="shared" si="40"/>
        <v>0</v>
      </c>
      <c r="DS25" s="51">
        <f t="shared" si="40"/>
        <v>0</v>
      </c>
      <c r="DT25" s="51">
        <f t="shared" si="40"/>
        <v>0</v>
      </c>
      <c r="DU25" s="51">
        <f t="shared" si="40"/>
        <v>0</v>
      </c>
      <c r="DV25" s="51">
        <f t="shared" si="40"/>
        <v>0</v>
      </c>
      <c r="DW25" s="51">
        <f t="shared" si="41"/>
        <v>0</v>
      </c>
      <c r="DX25" s="51">
        <f t="shared" si="41"/>
        <v>0</v>
      </c>
      <c r="DY25" s="51">
        <f t="shared" si="41"/>
        <v>0</v>
      </c>
      <c r="DZ25" s="51">
        <f t="shared" si="41"/>
        <v>0</v>
      </c>
      <c r="EA25" s="51">
        <f t="shared" si="41"/>
        <v>0</v>
      </c>
      <c r="EB25" s="51">
        <f t="shared" si="41"/>
        <v>0</v>
      </c>
      <c r="EC25" s="51">
        <f t="shared" si="41"/>
        <v>0</v>
      </c>
      <c r="ED25" s="51">
        <f t="shared" si="41"/>
        <v>0</v>
      </c>
      <c r="EE25" s="51">
        <f t="shared" si="41"/>
        <v>0</v>
      </c>
      <c r="EF25" s="51">
        <f t="shared" si="41"/>
        <v>0</v>
      </c>
      <c r="EG25" s="51">
        <f t="shared" si="42"/>
        <v>0</v>
      </c>
      <c r="EH25" s="51">
        <f t="shared" si="42"/>
        <v>0</v>
      </c>
      <c r="EI25" s="51">
        <f t="shared" si="42"/>
        <v>0</v>
      </c>
      <c r="EJ25" s="51">
        <f t="shared" si="42"/>
        <v>0</v>
      </c>
      <c r="EK25" s="51">
        <f t="shared" si="42"/>
        <v>0</v>
      </c>
      <c r="EL25" s="51">
        <f t="shared" si="42"/>
        <v>0</v>
      </c>
      <c r="EM25" s="51">
        <f t="shared" si="42"/>
        <v>0</v>
      </c>
      <c r="EN25" s="51">
        <f t="shared" si="42"/>
        <v>0</v>
      </c>
      <c r="EO25" s="51">
        <f t="shared" si="42"/>
        <v>0</v>
      </c>
      <c r="EP25" s="51">
        <f t="shared" si="42"/>
        <v>0</v>
      </c>
    </row>
    <row r="26" spans="1:147" x14ac:dyDescent="0.2">
      <c r="A26" t="s">
        <v>65</v>
      </c>
      <c r="X26" t="b">
        <f t="shared" si="30"/>
        <v>1</v>
      </c>
      <c r="Y26" s="50">
        <v>95000</v>
      </c>
      <c r="Z26" s="62">
        <v>2</v>
      </c>
      <c r="AA26" s="51">
        <f t="shared" si="31"/>
        <v>0.16666666666666666</v>
      </c>
      <c r="AB26" s="51">
        <f t="shared" si="31"/>
        <v>0.16666666666666666</v>
      </c>
      <c r="AC26" s="51">
        <f t="shared" si="31"/>
        <v>0.16666666666666666</v>
      </c>
      <c r="AD26" s="51">
        <f t="shared" si="31"/>
        <v>0.16666666666666666</v>
      </c>
      <c r="AE26" s="51">
        <f t="shared" si="31"/>
        <v>0.16666666666666666</v>
      </c>
      <c r="AF26" s="51">
        <f t="shared" si="31"/>
        <v>0.16666666666666666</v>
      </c>
      <c r="AG26" s="51">
        <f t="shared" si="31"/>
        <v>0</v>
      </c>
      <c r="AH26" s="51">
        <f t="shared" si="31"/>
        <v>0</v>
      </c>
      <c r="AI26" s="51">
        <f t="shared" si="31"/>
        <v>0</v>
      </c>
      <c r="AJ26" s="51">
        <f t="shared" si="31"/>
        <v>0</v>
      </c>
      <c r="AK26" s="51">
        <f t="shared" si="32"/>
        <v>0</v>
      </c>
      <c r="AL26" s="51">
        <f t="shared" si="32"/>
        <v>0</v>
      </c>
      <c r="AM26" s="51">
        <f t="shared" si="32"/>
        <v>0</v>
      </c>
      <c r="AN26" s="51">
        <f t="shared" si="32"/>
        <v>0</v>
      </c>
      <c r="AO26" s="51">
        <f t="shared" si="32"/>
        <v>0</v>
      </c>
      <c r="AP26" s="51">
        <f t="shared" si="32"/>
        <v>0</v>
      </c>
      <c r="AQ26" s="51">
        <f t="shared" si="32"/>
        <v>0</v>
      </c>
      <c r="AR26" s="51">
        <f t="shared" si="32"/>
        <v>0</v>
      </c>
      <c r="AS26" s="51">
        <f t="shared" si="32"/>
        <v>0</v>
      </c>
      <c r="AT26" s="51">
        <f t="shared" si="32"/>
        <v>0</v>
      </c>
      <c r="AU26" s="51">
        <f t="shared" si="33"/>
        <v>0</v>
      </c>
      <c r="AV26" s="51">
        <f t="shared" si="33"/>
        <v>0</v>
      </c>
      <c r="AW26" s="51">
        <f t="shared" si="33"/>
        <v>0</v>
      </c>
      <c r="AX26" s="51">
        <f t="shared" si="33"/>
        <v>0</v>
      </c>
      <c r="AY26" s="51">
        <f t="shared" si="33"/>
        <v>0</v>
      </c>
      <c r="AZ26" s="51">
        <f t="shared" si="33"/>
        <v>0</v>
      </c>
      <c r="BA26" s="51">
        <f t="shared" si="33"/>
        <v>0</v>
      </c>
      <c r="BB26" s="51">
        <f t="shared" si="33"/>
        <v>0</v>
      </c>
      <c r="BC26" s="51">
        <f t="shared" si="33"/>
        <v>0</v>
      </c>
      <c r="BD26" s="51">
        <f t="shared" si="33"/>
        <v>0</v>
      </c>
      <c r="BE26" s="51">
        <f t="shared" si="34"/>
        <v>0</v>
      </c>
      <c r="BF26" s="51">
        <f t="shared" si="34"/>
        <v>0</v>
      </c>
      <c r="BG26" s="51">
        <f t="shared" si="34"/>
        <v>0</v>
      </c>
      <c r="BH26" s="51">
        <f t="shared" si="34"/>
        <v>0</v>
      </c>
      <c r="BI26" s="51">
        <f t="shared" si="34"/>
        <v>0</v>
      </c>
      <c r="BJ26" s="51">
        <f t="shared" si="34"/>
        <v>0</v>
      </c>
      <c r="BK26" s="51">
        <f t="shared" si="34"/>
        <v>0</v>
      </c>
      <c r="BL26" s="51">
        <f t="shared" si="34"/>
        <v>0</v>
      </c>
      <c r="BM26" s="51">
        <f t="shared" si="34"/>
        <v>0</v>
      </c>
      <c r="BN26" s="51">
        <f t="shared" si="34"/>
        <v>0</v>
      </c>
      <c r="BO26" s="51">
        <f t="shared" si="35"/>
        <v>0</v>
      </c>
      <c r="BP26" s="51">
        <f t="shared" si="35"/>
        <v>0</v>
      </c>
      <c r="BQ26" s="51">
        <f t="shared" si="35"/>
        <v>0</v>
      </c>
      <c r="BR26" s="51">
        <f t="shared" si="35"/>
        <v>0</v>
      </c>
      <c r="BS26" s="51">
        <f t="shared" si="35"/>
        <v>0</v>
      </c>
      <c r="BT26" s="51">
        <f t="shared" si="35"/>
        <v>0</v>
      </c>
      <c r="BU26" s="51">
        <f t="shared" si="35"/>
        <v>0</v>
      </c>
      <c r="BV26" s="51">
        <f t="shared" si="35"/>
        <v>0</v>
      </c>
      <c r="BW26" s="51">
        <f t="shared" si="35"/>
        <v>0</v>
      </c>
      <c r="BX26" s="51">
        <f t="shared" si="35"/>
        <v>0</v>
      </c>
      <c r="BY26" s="51">
        <f t="shared" si="36"/>
        <v>0</v>
      </c>
      <c r="BZ26" s="51">
        <f t="shared" si="36"/>
        <v>0</v>
      </c>
      <c r="CA26" s="51">
        <f t="shared" si="36"/>
        <v>0</v>
      </c>
      <c r="CB26" s="51">
        <f t="shared" si="36"/>
        <v>0</v>
      </c>
      <c r="CC26" s="51">
        <f t="shared" si="36"/>
        <v>0</v>
      </c>
      <c r="CD26" s="51">
        <f t="shared" si="36"/>
        <v>0</v>
      </c>
      <c r="CE26" s="51">
        <f t="shared" si="36"/>
        <v>0</v>
      </c>
      <c r="CF26" s="51">
        <f t="shared" si="36"/>
        <v>0</v>
      </c>
      <c r="CG26" s="51">
        <f t="shared" si="36"/>
        <v>0</v>
      </c>
      <c r="CH26" s="51">
        <f t="shared" si="36"/>
        <v>0</v>
      </c>
      <c r="CI26" s="51">
        <f t="shared" si="37"/>
        <v>0</v>
      </c>
      <c r="CJ26" s="51">
        <f t="shared" si="37"/>
        <v>0</v>
      </c>
      <c r="CK26" s="51">
        <f t="shared" si="37"/>
        <v>0</v>
      </c>
      <c r="CL26" s="51">
        <f t="shared" si="37"/>
        <v>0</v>
      </c>
      <c r="CM26" s="51">
        <f t="shared" si="37"/>
        <v>0</v>
      </c>
      <c r="CN26" s="51">
        <f t="shared" si="37"/>
        <v>0</v>
      </c>
      <c r="CO26" s="51">
        <f t="shared" si="37"/>
        <v>0</v>
      </c>
      <c r="CP26" s="51">
        <f t="shared" si="37"/>
        <v>0</v>
      </c>
      <c r="CQ26" s="51">
        <f t="shared" si="37"/>
        <v>0</v>
      </c>
      <c r="CR26" s="51">
        <f t="shared" si="37"/>
        <v>0</v>
      </c>
      <c r="CS26" s="51">
        <f t="shared" si="38"/>
        <v>0</v>
      </c>
      <c r="CT26" s="51">
        <f t="shared" si="38"/>
        <v>0</v>
      </c>
      <c r="CU26" s="51">
        <f t="shared" si="38"/>
        <v>0</v>
      </c>
      <c r="CV26" s="51">
        <f t="shared" si="38"/>
        <v>0</v>
      </c>
      <c r="CW26" s="51">
        <f t="shared" si="38"/>
        <v>0</v>
      </c>
      <c r="CX26" s="51">
        <f t="shared" si="38"/>
        <v>0</v>
      </c>
      <c r="CY26" s="51">
        <f t="shared" si="38"/>
        <v>0</v>
      </c>
      <c r="CZ26" s="51">
        <f t="shared" si="38"/>
        <v>0</v>
      </c>
      <c r="DA26" s="51">
        <f t="shared" si="38"/>
        <v>0</v>
      </c>
      <c r="DB26" s="51">
        <f t="shared" si="38"/>
        <v>0</v>
      </c>
      <c r="DC26" s="51">
        <f t="shared" si="39"/>
        <v>0</v>
      </c>
      <c r="DD26" s="51">
        <f t="shared" si="39"/>
        <v>0</v>
      </c>
      <c r="DE26" s="51">
        <f t="shared" si="39"/>
        <v>0</v>
      </c>
      <c r="DF26" s="51">
        <f t="shared" si="39"/>
        <v>0</v>
      </c>
      <c r="DG26" s="51">
        <f t="shared" si="39"/>
        <v>0</v>
      </c>
      <c r="DH26" s="51">
        <f t="shared" si="39"/>
        <v>0</v>
      </c>
      <c r="DI26" s="51">
        <f t="shared" si="39"/>
        <v>0</v>
      </c>
      <c r="DJ26" s="51">
        <f t="shared" si="39"/>
        <v>0</v>
      </c>
      <c r="DK26" s="51">
        <f t="shared" si="39"/>
        <v>0</v>
      </c>
      <c r="DL26" s="51">
        <f t="shared" si="39"/>
        <v>0</v>
      </c>
      <c r="DM26" s="51">
        <f t="shared" si="40"/>
        <v>0</v>
      </c>
      <c r="DN26" s="51">
        <f t="shared" si="40"/>
        <v>0</v>
      </c>
      <c r="DO26" s="51">
        <f t="shared" si="40"/>
        <v>0</v>
      </c>
      <c r="DP26" s="51">
        <f t="shared" si="40"/>
        <v>0</v>
      </c>
      <c r="DQ26" s="51">
        <f t="shared" si="40"/>
        <v>0</v>
      </c>
      <c r="DR26" s="51">
        <f t="shared" si="40"/>
        <v>0</v>
      </c>
      <c r="DS26" s="51">
        <f t="shared" si="40"/>
        <v>0</v>
      </c>
      <c r="DT26" s="51">
        <f t="shared" si="40"/>
        <v>0</v>
      </c>
      <c r="DU26" s="51">
        <f t="shared" si="40"/>
        <v>0</v>
      </c>
      <c r="DV26" s="51">
        <f t="shared" si="40"/>
        <v>0</v>
      </c>
      <c r="DW26" s="51">
        <f t="shared" si="41"/>
        <v>0</v>
      </c>
      <c r="DX26" s="51">
        <f t="shared" si="41"/>
        <v>0</v>
      </c>
      <c r="DY26" s="51">
        <f t="shared" si="41"/>
        <v>0</v>
      </c>
      <c r="DZ26" s="51">
        <f t="shared" si="41"/>
        <v>0</v>
      </c>
      <c r="EA26" s="51">
        <f t="shared" si="41"/>
        <v>0</v>
      </c>
      <c r="EB26" s="51">
        <f t="shared" si="41"/>
        <v>0</v>
      </c>
      <c r="EC26" s="51">
        <f t="shared" si="41"/>
        <v>0</v>
      </c>
      <c r="ED26" s="51">
        <f t="shared" si="41"/>
        <v>0</v>
      </c>
      <c r="EE26" s="51">
        <f t="shared" si="41"/>
        <v>0</v>
      </c>
      <c r="EF26" s="51">
        <f t="shared" si="41"/>
        <v>0</v>
      </c>
      <c r="EG26" s="51">
        <f t="shared" si="42"/>
        <v>0</v>
      </c>
      <c r="EH26" s="51">
        <f t="shared" si="42"/>
        <v>0</v>
      </c>
      <c r="EI26" s="51">
        <f t="shared" si="42"/>
        <v>0</v>
      </c>
      <c r="EJ26" s="51">
        <f t="shared" si="42"/>
        <v>0</v>
      </c>
      <c r="EK26" s="51">
        <f t="shared" si="42"/>
        <v>0</v>
      </c>
      <c r="EL26" s="51">
        <f t="shared" si="42"/>
        <v>0</v>
      </c>
      <c r="EM26" s="51">
        <f t="shared" si="42"/>
        <v>0</v>
      </c>
      <c r="EN26" s="51">
        <f t="shared" si="42"/>
        <v>0</v>
      </c>
      <c r="EO26" s="51">
        <f t="shared" si="42"/>
        <v>0</v>
      </c>
      <c r="EP26" s="51">
        <f t="shared" si="42"/>
        <v>0</v>
      </c>
    </row>
    <row r="27" spans="1:147" x14ac:dyDescent="0.2">
      <c r="A27" t="s">
        <v>66</v>
      </c>
      <c r="X27" t="b">
        <f t="shared" si="30"/>
        <v>1</v>
      </c>
      <c r="Y27" s="50">
        <v>20000</v>
      </c>
      <c r="Z27" s="62">
        <v>2</v>
      </c>
      <c r="AA27" s="51">
        <f t="shared" si="31"/>
        <v>0.16666666666666666</v>
      </c>
      <c r="AB27" s="51">
        <f t="shared" si="31"/>
        <v>0.16666666666666666</v>
      </c>
      <c r="AC27" s="51">
        <f t="shared" si="31"/>
        <v>0.16666666666666666</v>
      </c>
      <c r="AD27" s="51">
        <f t="shared" si="31"/>
        <v>0.16666666666666666</v>
      </c>
      <c r="AE27" s="51">
        <f t="shared" si="31"/>
        <v>0.16666666666666666</v>
      </c>
      <c r="AF27" s="51">
        <f t="shared" si="31"/>
        <v>0.16666666666666666</v>
      </c>
      <c r="AG27" s="51">
        <f t="shared" si="31"/>
        <v>0</v>
      </c>
      <c r="AH27" s="51">
        <f t="shared" si="31"/>
        <v>0</v>
      </c>
      <c r="AI27" s="51">
        <f t="shared" si="31"/>
        <v>0</v>
      </c>
      <c r="AJ27" s="51">
        <f t="shared" si="31"/>
        <v>0</v>
      </c>
      <c r="AK27" s="51">
        <f t="shared" si="32"/>
        <v>0</v>
      </c>
      <c r="AL27" s="51">
        <f t="shared" si="32"/>
        <v>0</v>
      </c>
      <c r="AM27" s="51">
        <f t="shared" si="32"/>
        <v>0</v>
      </c>
      <c r="AN27" s="51">
        <f t="shared" si="32"/>
        <v>0</v>
      </c>
      <c r="AO27" s="51">
        <f t="shared" si="32"/>
        <v>0</v>
      </c>
      <c r="AP27" s="51">
        <f t="shared" si="32"/>
        <v>0</v>
      </c>
      <c r="AQ27" s="51">
        <f t="shared" si="32"/>
        <v>0</v>
      </c>
      <c r="AR27" s="51">
        <f t="shared" si="32"/>
        <v>0</v>
      </c>
      <c r="AS27" s="51">
        <f t="shared" si="32"/>
        <v>0</v>
      </c>
      <c r="AT27" s="51">
        <f t="shared" si="32"/>
        <v>0</v>
      </c>
      <c r="AU27" s="51">
        <f t="shared" si="33"/>
        <v>0</v>
      </c>
      <c r="AV27" s="51">
        <f t="shared" si="33"/>
        <v>0</v>
      </c>
      <c r="AW27" s="51">
        <f t="shared" si="33"/>
        <v>0</v>
      </c>
      <c r="AX27" s="51">
        <f t="shared" si="33"/>
        <v>0</v>
      </c>
      <c r="AY27" s="51">
        <f t="shared" si="33"/>
        <v>0</v>
      </c>
      <c r="AZ27" s="51">
        <f t="shared" si="33"/>
        <v>0</v>
      </c>
      <c r="BA27" s="51">
        <f t="shared" si="33"/>
        <v>0</v>
      </c>
      <c r="BB27" s="51">
        <f t="shared" si="33"/>
        <v>0</v>
      </c>
      <c r="BC27" s="51">
        <f t="shared" si="33"/>
        <v>0</v>
      </c>
      <c r="BD27" s="51">
        <f t="shared" si="33"/>
        <v>0</v>
      </c>
      <c r="BE27" s="51">
        <f t="shared" si="34"/>
        <v>0</v>
      </c>
      <c r="BF27" s="51">
        <f t="shared" si="34"/>
        <v>0</v>
      </c>
      <c r="BG27" s="51">
        <f t="shared" si="34"/>
        <v>0</v>
      </c>
      <c r="BH27" s="51">
        <f t="shared" si="34"/>
        <v>0</v>
      </c>
      <c r="BI27" s="51">
        <f t="shared" si="34"/>
        <v>0</v>
      </c>
      <c r="BJ27" s="51">
        <f t="shared" si="34"/>
        <v>0</v>
      </c>
      <c r="BK27" s="51">
        <f t="shared" si="34"/>
        <v>0</v>
      </c>
      <c r="BL27" s="51">
        <f t="shared" si="34"/>
        <v>0</v>
      </c>
      <c r="BM27" s="51">
        <f t="shared" si="34"/>
        <v>0</v>
      </c>
      <c r="BN27" s="51">
        <f t="shared" si="34"/>
        <v>0</v>
      </c>
      <c r="BO27" s="51">
        <f t="shared" si="35"/>
        <v>0</v>
      </c>
      <c r="BP27" s="51">
        <f t="shared" si="35"/>
        <v>0</v>
      </c>
      <c r="BQ27" s="51">
        <f t="shared" si="35"/>
        <v>0</v>
      </c>
      <c r="BR27" s="51">
        <f t="shared" si="35"/>
        <v>0</v>
      </c>
      <c r="BS27" s="51">
        <f t="shared" si="35"/>
        <v>0</v>
      </c>
      <c r="BT27" s="51">
        <f t="shared" si="35"/>
        <v>0</v>
      </c>
      <c r="BU27" s="51">
        <f t="shared" si="35"/>
        <v>0</v>
      </c>
      <c r="BV27" s="51">
        <f t="shared" si="35"/>
        <v>0</v>
      </c>
      <c r="BW27" s="51">
        <f t="shared" si="35"/>
        <v>0</v>
      </c>
      <c r="BX27" s="51">
        <f t="shared" si="35"/>
        <v>0</v>
      </c>
      <c r="BY27" s="51">
        <f t="shared" si="36"/>
        <v>0</v>
      </c>
      <c r="BZ27" s="51">
        <f t="shared" si="36"/>
        <v>0</v>
      </c>
      <c r="CA27" s="51">
        <f t="shared" si="36"/>
        <v>0</v>
      </c>
      <c r="CB27" s="51">
        <f t="shared" si="36"/>
        <v>0</v>
      </c>
      <c r="CC27" s="51">
        <f t="shared" si="36"/>
        <v>0</v>
      </c>
      <c r="CD27" s="51">
        <f t="shared" si="36"/>
        <v>0</v>
      </c>
      <c r="CE27" s="51">
        <f t="shared" si="36"/>
        <v>0</v>
      </c>
      <c r="CF27" s="51">
        <f t="shared" si="36"/>
        <v>0</v>
      </c>
      <c r="CG27" s="51">
        <f t="shared" si="36"/>
        <v>0</v>
      </c>
      <c r="CH27" s="51">
        <f t="shared" si="36"/>
        <v>0</v>
      </c>
      <c r="CI27" s="51">
        <f t="shared" si="37"/>
        <v>0</v>
      </c>
      <c r="CJ27" s="51">
        <f t="shared" si="37"/>
        <v>0</v>
      </c>
      <c r="CK27" s="51">
        <f t="shared" si="37"/>
        <v>0</v>
      </c>
      <c r="CL27" s="51">
        <f t="shared" si="37"/>
        <v>0</v>
      </c>
      <c r="CM27" s="51">
        <f t="shared" si="37"/>
        <v>0</v>
      </c>
      <c r="CN27" s="51">
        <f t="shared" si="37"/>
        <v>0</v>
      </c>
      <c r="CO27" s="51">
        <f t="shared" si="37"/>
        <v>0</v>
      </c>
      <c r="CP27" s="51">
        <f t="shared" si="37"/>
        <v>0</v>
      </c>
      <c r="CQ27" s="51">
        <f t="shared" si="37"/>
        <v>0</v>
      </c>
      <c r="CR27" s="51">
        <f t="shared" si="37"/>
        <v>0</v>
      </c>
      <c r="CS27" s="51">
        <f t="shared" si="38"/>
        <v>0</v>
      </c>
      <c r="CT27" s="51">
        <f t="shared" si="38"/>
        <v>0</v>
      </c>
      <c r="CU27" s="51">
        <f t="shared" si="38"/>
        <v>0</v>
      </c>
      <c r="CV27" s="51">
        <f t="shared" si="38"/>
        <v>0</v>
      </c>
      <c r="CW27" s="51">
        <f t="shared" si="38"/>
        <v>0</v>
      </c>
      <c r="CX27" s="51">
        <f t="shared" si="38"/>
        <v>0</v>
      </c>
      <c r="CY27" s="51">
        <f t="shared" si="38"/>
        <v>0</v>
      </c>
      <c r="CZ27" s="51">
        <f t="shared" si="38"/>
        <v>0</v>
      </c>
      <c r="DA27" s="51">
        <f t="shared" si="38"/>
        <v>0</v>
      </c>
      <c r="DB27" s="51">
        <f t="shared" si="38"/>
        <v>0</v>
      </c>
      <c r="DC27" s="51">
        <f t="shared" si="39"/>
        <v>0</v>
      </c>
      <c r="DD27" s="51">
        <f t="shared" si="39"/>
        <v>0</v>
      </c>
      <c r="DE27" s="51">
        <f t="shared" si="39"/>
        <v>0</v>
      </c>
      <c r="DF27" s="51">
        <f t="shared" si="39"/>
        <v>0</v>
      </c>
      <c r="DG27" s="51">
        <f t="shared" si="39"/>
        <v>0</v>
      </c>
      <c r="DH27" s="51">
        <f t="shared" si="39"/>
        <v>0</v>
      </c>
      <c r="DI27" s="51">
        <f t="shared" si="39"/>
        <v>0</v>
      </c>
      <c r="DJ27" s="51">
        <f t="shared" si="39"/>
        <v>0</v>
      </c>
      <c r="DK27" s="51">
        <f t="shared" si="39"/>
        <v>0</v>
      </c>
      <c r="DL27" s="51">
        <f t="shared" si="39"/>
        <v>0</v>
      </c>
      <c r="DM27" s="51">
        <f t="shared" si="40"/>
        <v>0</v>
      </c>
      <c r="DN27" s="51">
        <f t="shared" si="40"/>
        <v>0</v>
      </c>
      <c r="DO27" s="51">
        <f t="shared" si="40"/>
        <v>0</v>
      </c>
      <c r="DP27" s="51">
        <f t="shared" si="40"/>
        <v>0</v>
      </c>
      <c r="DQ27" s="51">
        <f t="shared" si="40"/>
        <v>0</v>
      </c>
      <c r="DR27" s="51">
        <f t="shared" si="40"/>
        <v>0</v>
      </c>
      <c r="DS27" s="51">
        <f t="shared" si="40"/>
        <v>0</v>
      </c>
      <c r="DT27" s="51">
        <f t="shared" si="40"/>
        <v>0</v>
      </c>
      <c r="DU27" s="51">
        <f t="shared" si="40"/>
        <v>0</v>
      </c>
      <c r="DV27" s="51">
        <f t="shared" si="40"/>
        <v>0</v>
      </c>
      <c r="DW27" s="51">
        <f t="shared" si="41"/>
        <v>0</v>
      </c>
      <c r="DX27" s="51">
        <f t="shared" si="41"/>
        <v>0</v>
      </c>
      <c r="DY27" s="51">
        <f t="shared" si="41"/>
        <v>0</v>
      </c>
      <c r="DZ27" s="51">
        <f t="shared" si="41"/>
        <v>0</v>
      </c>
      <c r="EA27" s="51">
        <f t="shared" si="41"/>
        <v>0</v>
      </c>
      <c r="EB27" s="51">
        <f t="shared" si="41"/>
        <v>0</v>
      </c>
      <c r="EC27" s="51">
        <f t="shared" si="41"/>
        <v>0</v>
      </c>
      <c r="ED27" s="51">
        <f t="shared" si="41"/>
        <v>0</v>
      </c>
      <c r="EE27" s="51">
        <f t="shared" si="41"/>
        <v>0</v>
      </c>
      <c r="EF27" s="51">
        <f t="shared" si="41"/>
        <v>0</v>
      </c>
      <c r="EG27" s="51">
        <f t="shared" si="42"/>
        <v>0</v>
      </c>
      <c r="EH27" s="51">
        <f t="shared" si="42"/>
        <v>0</v>
      </c>
      <c r="EI27" s="51">
        <f t="shared" si="42"/>
        <v>0</v>
      </c>
      <c r="EJ27" s="51">
        <f t="shared" si="42"/>
        <v>0</v>
      </c>
      <c r="EK27" s="51">
        <f t="shared" si="42"/>
        <v>0</v>
      </c>
      <c r="EL27" s="51">
        <f t="shared" si="42"/>
        <v>0</v>
      </c>
      <c r="EM27" s="51">
        <f t="shared" si="42"/>
        <v>0</v>
      </c>
      <c r="EN27" s="51">
        <f t="shared" si="42"/>
        <v>0</v>
      </c>
      <c r="EO27" s="51">
        <f t="shared" si="42"/>
        <v>0</v>
      </c>
      <c r="EP27" s="51">
        <f t="shared" si="42"/>
        <v>0</v>
      </c>
    </row>
    <row r="28" spans="1:147" x14ac:dyDescent="0.2">
      <c r="A28" t="s">
        <v>67</v>
      </c>
      <c r="X28" t="b">
        <f t="shared" si="30"/>
        <v>1</v>
      </c>
      <c r="Y28" s="50">
        <v>20000</v>
      </c>
      <c r="Z28" s="62">
        <v>2</v>
      </c>
      <c r="AA28" s="51">
        <f t="shared" si="31"/>
        <v>0.16666666666666666</v>
      </c>
      <c r="AB28" s="51">
        <f t="shared" si="31"/>
        <v>0.16666666666666666</v>
      </c>
      <c r="AC28" s="51">
        <f t="shared" si="31"/>
        <v>0.16666666666666666</v>
      </c>
      <c r="AD28" s="51">
        <f t="shared" si="31"/>
        <v>0.16666666666666666</v>
      </c>
      <c r="AE28" s="51">
        <f t="shared" si="31"/>
        <v>0.16666666666666666</v>
      </c>
      <c r="AF28" s="51">
        <f t="shared" si="31"/>
        <v>0.16666666666666666</v>
      </c>
      <c r="AG28" s="51">
        <f t="shared" si="31"/>
        <v>0</v>
      </c>
      <c r="AH28" s="51">
        <f t="shared" si="31"/>
        <v>0</v>
      </c>
      <c r="AI28" s="51">
        <f t="shared" si="31"/>
        <v>0</v>
      </c>
      <c r="AJ28" s="51">
        <f t="shared" si="31"/>
        <v>0</v>
      </c>
      <c r="AK28" s="51">
        <f t="shared" si="32"/>
        <v>0</v>
      </c>
      <c r="AL28" s="51">
        <f t="shared" si="32"/>
        <v>0</v>
      </c>
      <c r="AM28" s="51">
        <f t="shared" si="32"/>
        <v>0</v>
      </c>
      <c r="AN28" s="51">
        <f t="shared" si="32"/>
        <v>0</v>
      </c>
      <c r="AO28" s="51">
        <f t="shared" si="32"/>
        <v>0</v>
      </c>
      <c r="AP28" s="51">
        <f t="shared" si="32"/>
        <v>0</v>
      </c>
      <c r="AQ28" s="51">
        <f t="shared" si="32"/>
        <v>0</v>
      </c>
      <c r="AR28" s="51">
        <f t="shared" si="32"/>
        <v>0</v>
      </c>
      <c r="AS28" s="51">
        <f t="shared" si="32"/>
        <v>0</v>
      </c>
      <c r="AT28" s="51">
        <f t="shared" si="32"/>
        <v>0</v>
      </c>
      <c r="AU28" s="51">
        <f t="shared" si="33"/>
        <v>0</v>
      </c>
      <c r="AV28" s="51">
        <f t="shared" si="33"/>
        <v>0</v>
      </c>
      <c r="AW28" s="51">
        <f t="shared" si="33"/>
        <v>0</v>
      </c>
      <c r="AX28" s="51">
        <f t="shared" si="33"/>
        <v>0</v>
      </c>
      <c r="AY28" s="51">
        <f t="shared" si="33"/>
        <v>0</v>
      </c>
      <c r="AZ28" s="51">
        <f t="shared" si="33"/>
        <v>0</v>
      </c>
      <c r="BA28" s="51">
        <f t="shared" si="33"/>
        <v>0</v>
      </c>
      <c r="BB28" s="51">
        <f t="shared" si="33"/>
        <v>0</v>
      </c>
      <c r="BC28" s="51">
        <f t="shared" si="33"/>
        <v>0</v>
      </c>
      <c r="BD28" s="51">
        <f t="shared" si="33"/>
        <v>0</v>
      </c>
      <c r="BE28" s="51">
        <f t="shared" si="34"/>
        <v>0</v>
      </c>
      <c r="BF28" s="51">
        <f t="shared" si="34"/>
        <v>0</v>
      </c>
      <c r="BG28" s="51">
        <f t="shared" si="34"/>
        <v>0</v>
      </c>
      <c r="BH28" s="51">
        <f t="shared" si="34"/>
        <v>0</v>
      </c>
      <c r="BI28" s="51">
        <f t="shared" si="34"/>
        <v>0</v>
      </c>
      <c r="BJ28" s="51">
        <f t="shared" si="34"/>
        <v>0</v>
      </c>
      <c r="BK28" s="51">
        <f t="shared" si="34"/>
        <v>0</v>
      </c>
      <c r="BL28" s="51">
        <f t="shared" si="34"/>
        <v>0</v>
      </c>
      <c r="BM28" s="51">
        <f t="shared" si="34"/>
        <v>0</v>
      </c>
      <c r="BN28" s="51">
        <f t="shared" si="34"/>
        <v>0</v>
      </c>
      <c r="BO28" s="51">
        <f t="shared" si="35"/>
        <v>0</v>
      </c>
      <c r="BP28" s="51">
        <f t="shared" si="35"/>
        <v>0</v>
      </c>
      <c r="BQ28" s="51">
        <f t="shared" si="35"/>
        <v>0</v>
      </c>
      <c r="BR28" s="51">
        <f t="shared" si="35"/>
        <v>0</v>
      </c>
      <c r="BS28" s="51">
        <f t="shared" si="35"/>
        <v>0</v>
      </c>
      <c r="BT28" s="51">
        <f t="shared" si="35"/>
        <v>0</v>
      </c>
      <c r="BU28" s="51">
        <f t="shared" si="35"/>
        <v>0</v>
      </c>
      <c r="BV28" s="51">
        <f t="shared" si="35"/>
        <v>0</v>
      </c>
      <c r="BW28" s="51">
        <f t="shared" si="35"/>
        <v>0</v>
      </c>
      <c r="BX28" s="51">
        <f t="shared" si="35"/>
        <v>0</v>
      </c>
      <c r="BY28" s="51">
        <f t="shared" si="36"/>
        <v>0</v>
      </c>
      <c r="BZ28" s="51">
        <f t="shared" si="36"/>
        <v>0</v>
      </c>
      <c r="CA28" s="51">
        <f t="shared" si="36"/>
        <v>0</v>
      </c>
      <c r="CB28" s="51">
        <f t="shared" si="36"/>
        <v>0</v>
      </c>
      <c r="CC28" s="51">
        <f t="shared" si="36"/>
        <v>0</v>
      </c>
      <c r="CD28" s="51">
        <f t="shared" si="36"/>
        <v>0</v>
      </c>
      <c r="CE28" s="51">
        <f t="shared" si="36"/>
        <v>0</v>
      </c>
      <c r="CF28" s="51">
        <f t="shared" si="36"/>
        <v>0</v>
      </c>
      <c r="CG28" s="51">
        <f t="shared" si="36"/>
        <v>0</v>
      </c>
      <c r="CH28" s="51">
        <f t="shared" si="36"/>
        <v>0</v>
      </c>
      <c r="CI28" s="51">
        <f t="shared" si="37"/>
        <v>0</v>
      </c>
      <c r="CJ28" s="51">
        <f t="shared" si="37"/>
        <v>0</v>
      </c>
      <c r="CK28" s="51">
        <f t="shared" si="37"/>
        <v>0</v>
      </c>
      <c r="CL28" s="51">
        <f t="shared" si="37"/>
        <v>0</v>
      </c>
      <c r="CM28" s="51">
        <f t="shared" si="37"/>
        <v>0</v>
      </c>
      <c r="CN28" s="51">
        <f t="shared" si="37"/>
        <v>0</v>
      </c>
      <c r="CO28" s="51">
        <f t="shared" si="37"/>
        <v>0</v>
      </c>
      <c r="CP28" s="51">
        <f t="shared" si="37"/>
        <v>0</v>
      </c>
      <c r="CQ28" s="51">
        <f t="shared" si="37"/>
        <v>0</v>
      </c>
      <c r="CR28" s="51">
        <f t="shared" si="37"/>
        <v>0</v>
      </c>
      <c r="CS28" s="51">
        <f t="shared" si="38"/>
        <v>0</v>
      </c>
      <c r="CT28" s="51">
        <f t="shared" si="38"/>
        <v>0</v>
      </c>
      <c r="CU28" s="51">
        <f t="shared" si="38"/>
        <v>0</v>
      </c>
      <c r="CV28" s="51">
        <f t="shared" si="38"/>
        <v>0</v>
      </c>
      <c r="CW28" s="51">
        <f t="shared" si="38"/>
        <v>0</v>
      </c>
      <c r="CX28" s="51">
        <f t="shared" si="38"/>
        <v>0</v>
      </c>
      <c r="CY28" s="51">
        <f t="shared" si="38"/>
        <v>0</v>
      </c>
      <c r="CZ28" s="51">
        <f t="shared" si="38"/>
        <v>0</v>
      </c>
      <c r="DA28" s="51">
        <f t="shared" si="38"/>
        <v>0</v>
      </c>
      <c r="DB28" s="51">
        <f t="shared" si="38"/>
        <v>0</v>
      </c>
      <c r="DC28" s="51">
        <f t="shared" si="39"/>
        <v>0</v>
      </c>
      <c r="DD28" s="51">
        <f t="shared" si="39"/>
        <v>0</v>
      </c>
      <c r="DE28" s="51">
        <f t="shared" si="39"/>
        <v>0</v>
      </c>
      <c r="DF28" s="51">
        <f t="shared" si="39"/>
        <v>0</v>
      </c>
      <c r="DG28" s="51">
        <f t="shared" si="39"/>
        <v>0</v>
      </c>
      <c r="DH28" s="51">
        <f t="shared" si="39"/>
        <v>0</v>
      </c>
      <c r="DI28" s="51">
        <f t="shared" si="39"/>
        <v>0</v>
      </c>
      <c r="DJ28" s="51">
        <f t="shared" si="39"/>
        <v>0</v>
      </c>
      <c r="DK28" s="51">
        <f t="shared" si="39"/>
        <v>0</v>
      </c>
      <c r="DL28" s="51">
        <f t="shared" si="39"/>
        <v>0</v>
      </c>
      <c r="DM28" s="51">
        <f t="shared" si="40"/>
        <v>0</v>
      </c>
      <c r="DN28" s="51">
        <f t="shared" si="40"/>
        <v>0</v>
      </c>
      <c r="DO28" s="51">
        <f t="shared" si="40"/>
        <v>0</v>
      </c>
      <c r="DP28" s="51">
        <f t="shared" si="40"/>
        <v>0</v>
      </c>
      <c r="DQ28" s="51">
        <f t="shared" si="40"/>
        <v>0</v>
      </c>
      <c r="DR28" s="51">
        <f t="shared" si="40"/>
        <v>0</v>
      </c>
      <c r="DS28" s="51">
        <f t="shared" si="40"/>
        <v>0</v>
      </c>
      <c r="DT28" s="51">
        <f t="shared" si="40"/>
        <v>0</v>
      </c>
      <c r="DU28" s="51">
        <f t="shared" si="40"/>
        <v>0</v>
      </c>
      <c r="DV28" s="51">
        <f t="shared" si="40"/>
        <v>0</v>
      </c>
      <c r="DW28" s="51">
        <f t="shared" si="41"/>
        <v>0</v>
      </c>
      <c r="DX28" s="51">
        <f t="shared" si="41"/>
        <v>0</v>
      </c>
      <c r="DY28" s="51">
        <f t="shared" si="41"/>
        <v>0</v>
      </c>
      <c r="DZ28" s="51">
        <f t="shared" si="41"/>
        <v>0</v>
      </c>
      <c r="EA28" s="51">
        <f t="shared" si="41"/>
        <v>0</v>
      </c>
      <c r="EB28" s="51">
        <f t="shared" si="41"/>
        <v>0</v>
      </c>
      <c r="EC28" s="51">
        <f t="shared" si="41"/>
        <v>0</v>
      </c>
      <c r="ED28" s="51">
        <f t="shared" si="41"/>
        <v>0</v>
      </c>
      <c r="EE28" s="51">
        <f t="shared" si="41"/>
        <v>0</v>
      </c>
      <c r="EF28" s="51">
        <f t="shared" si="41"/>
        <v>0</v>
      </c>
      <c r="EG28" s="51">
        <f t="shared" si="42"/>
        <v>0</v>
      </c>
      <c r="EH28" s="51">
        <f t="shared" si="42"/>
        <v>0</v>
      </c>
      <c r="EI28" s="51">
        <f t="shared" si="42"/>
        <v>0</v>
      </c>
      <c r="EJ28" s="51">
        <f t="shared" si="42"/>
        <v>0</v>
      </c>
      <c r="EK28" s="51">
        <f t="shared" si="42"/>
        <v>0</v>
      </c>
      <c r="EL28" s="51">
        <f t="shared" si="42"/>
        <v>0</v>
      </c>
      <c r="EM28" s="51">
        <f t="shared" si="42"/>
        <v>0</v>
      </c>
      <c r="EN28" s="51">
        <f t="shared" si="42"/>
        <v>0</v>
      </c>
      <c r="EO28" s="51">
        <f t="shared" si="42"/>
        <v>0</v>
      </c>
      <c r="EP28" s="51">
        <f t="shared" si="42"/>
        <v>0</v>
      </c>
    </row>
    <row r="29" spans="1:147" x14ac:dyDescent="0.2">
      <c r="A29" t="s">
        <v>68</v>
      </c>
      <c r="X29" t="b">
        <f t="shared" si="30"/>
        <v>1</v>
      </c>
      <c r="Y29" s="50">
        <v>20000</v>
      </c>
      <c r="Z29" s="62">
        <v>2</v>
      </c>
      <c r="AA29" s="51">
        <f t="shared" si="31"/>
        <v>0.16666666666666666</v>
      </c>
      <c r="AB29" s="51">
        <f t="shared" si="31"/>
        <v>0.16666666666666666</v>
      </c>
      <c r="AC29" s="51">
        <f t="shared" si="31"/>
        <v>0.16666666666666666</v>
      </c>
      <c r="AD29" s="51">
        <f t="shared" si="31"/>
        <v>0.16666666666666666</v>
      </c>
      <c r="AE29" s="51">
        <f t="shared" si="31"/>
        <v>0.16666666666666666</v>
      </c>
      <c r="AF29" s="51">
        <f t="shared" si="31"/>
        <v>0.16666666666666666</v>
      </c>
      <c r="AG29" s="51">
        <f t="shared" si="31"/>
        <v>0</v>
      </c>
      <c r="AH29" s="51">
        <f t="shared" si="31"/>
        <v>0</v>
      </c>
      <c r="AI29" s="51">
        <f t="shared" si="31"/>
        <v>0</v>
      </c>
      <c r="AJ29" s="51">
        <f t="shared" si="31"/>
        <v>0</v>
      </c>
      <c r="AK29" s="51">
        <f t="shared" si="32"/>
        <v>0</v>
      </c>
      <c r="AL29" s="51">
        <f t="shared" si="32"/>
        <v>0</v>
      </c>
      <c r="AM29" s="51">
        <f t="shared" si="32"/>
        <v>0</v>
      </c>
      <c r="AN29" s="51">
        <f t="shared" si="32"/>
        <v>0</v>
      </c>
      <c r="AO29" s="51">
        <f t="shared" si="32"/>
        <v>0</v>
      </c>
      <c r="AP29" s="51">
        <f t="shared" si="32"/>
        <v>0</v>
      </c>
      <c r="AQ29" s="51">
        <f t="shared" si="32"/>
        <v>0</v>
      </c>
      <c r="AR29" s="51">
        <f t="shared" si="32"/>
        <v>0</v>
      </c>
      <c r="AS29" s="51">
        <f t="shared" si="32"/>
        <v>0</v>
      </c>
      <c r="AT29" s="51">
        <f t="shared" si="32"/>
        <v>0</v>
      </c>
      <c r="AU29" s="51">
        <f t="shared" si="33"/>
        <v>0</v>
      </c>
      <c r="AV29" s="51">
        <f t="shared" si="33"/>
        <v>0</v>
      </c>
      <c r="AW29" s="51">
        <f t="shared" si="33"/>
        <v>0</v>
      </c>
      <c r="AX29" s="51">
        <f t="shared" si="33"/>
        <v>0</v>
      </c>
      <c r="AY29" s="51">
        <f t="shared" si="33"/>
        <v>0</v>
      </c>
      <c r="AZ29" s="51">
        <f t="shared" si="33"/>
        <v>0</v>
      </c>
      <c r="BA29" s="51">
        <f t="shared" si="33"/>
        <v>0</v>
      </c>
      <c r="BB29" s="51">
        <f t="shared" si="33"/>
        <v>0</v>
      </c>
      <c r="BC29" s="51">
        <f t="shared" si="33"/>
        <v>0</v>
      </c>
      <c r="BD29" s="51">
        <f t="shared" si="33"/>
        <v>0</v>
      </c>
      <c r="BE29" s="51">
        <f t="shared" si="34"/>
        <v>0</v>
      </c>
      <c r="BF29" s="51">
        <f t="shared" si="34"/>
        <v>0</v>
      </c>
      <c r="BG29" s="51">
        <f t="shared" si="34"/>
        <v>0</v>
      </c>
      <c r="BH29" s="51">
        <f t="shared" si="34"/>
        <v>0</v>
      </c>
      <c r="BI29" s="51">
        <f t="shared" si="34"/>
        <v>0</v>
      </c>
      <c r="BJ29" s="51">
        <f t="shared" si="34"/>
        <v>0</v>
      </c>
      <c r="BK29" s="51">
        <f t="shared" si="34"/>
        <v>0</v>
      </c>
      <c r="BL29" s="51">
        <f t="shared" si="34"/>
        <v>0</v>
      </c>
      <c r="BM29" s="51">
        <f t="shared" si="34"/>
        <v>0</v>
      </c>
      <c r="BN29" s="51">
        <f t="shared" si="34"/>
        <v>0</v>
      </c>
      <c r="BO29" s="51">
        <f t="shared" si="35"/>
        <v>0</v>
      </c>
      <c r="BP29" s="51">
        <f t="shared" si="35"/>
        <v>0</v>
      </c>
      <c r="BQ29" s="51">
        <f t="shared" si="35"/>
        <v>0</v>
      </c>
      <c r="BR29" s="51">
        <f t="shared" si="35"/>
        <v>0</v>
      </c>
      <c r="BS29" s="51">
        <f t="shared" si="35"/>
        <v>0</v>
      </c>
      <c r="BT29" s="51">
        <f t="shared" si="35"/>
        <v>0</v>
      </c>
      <c r="BU29" s="51">
        <f t="shared" si="35"/>
        <v>0</v>
      </c>
      <c r="BV29" s="51">
        <f t="shared" si="35"/>
        <v>0</v>
      </c>
      <c r="BW29" s="51">
        <f t="shared" si="35"/>
        <v>0</v>
      </c>
      <c r="BX29" s="51">
        <f t="shared" si="35"/>
        <v>0</v>
      </c>
      <c r="BY29" s="51">
        <f t="shared" si="36"/>
        <v>0</v>
      </c>
      <c r="BZ29" s="51">
        <f t="shared" si="36"/>
        <v>0</v>
      </c>
      <c r="CA29" s="51">
        <f t="shared" si="36"/>
        <v>0</v>
      </c>
      <c r="CB29" s="51">
        <f t="shared" si="36"/>
        <v>0</v>
      </c>
      <c r="CC29" s="51">
        <f t="shared" si="36"/>
        <v>0</v>
      </c>
      <c r="CD29" s="51">
        <f t="shared" si="36"/>
        <v>0</v>
      </c>
      <c r="CE29" s="51">
        <f t="shared" si="36"/>
        <v>0</v>
      </c>
      <c r="CF29" s="51">
        <f t="shared" si="36"/>
        <v>0</v>
      </c>
      <c r="CG29" s="51">
        <f t="shared" si="36"/>
        <v>0</v>
      </c>
      <c r="CH29" s="51">
        <f t="shared" si="36"/>
        <v>0</v>
      </c>
      <c r="CI29" s="51">
        <f t="shared" si="37"/>
        <v>0</v>
      </c>
      <c r="CJ29" s="51">
        <f t="shared" si="37"/>
        <v>0</v>
      </c>
      <c r="CK29" s="51">
        <f t="shared" si="37"/>
        <v>0</v>
      </c>
      <c r="CL29" s="51">
        <f t="shared" si="37"/>
        <v>0</v>
      </c>
      <c r="CM29" s="51">
        <f t="shared" si="37"/>
        <v>0</v>
      </c>
      <c r="CN29" s="51">
        <f t="shared" si="37"/>
        <v>0</v>
      </c>
      <c r="CO29" s="51">
        <f t="shared" si="37"/>
        <v>0</v>
      </c>
      <c r="CP29" s="51">
        <f t="shared" si="37"/>
        <v>0</v>
      </c>
      <c r="CQ29" s="51">
        <f t="shared" si="37"/>
        <v>0</v>
      </c>
      <c r="CR29" s="51">
        <f t="shared" si="37"/>
        <v>0</v>
      </c>
      <c r="CS29" s="51">
        <f t="shared" si="38"/>
        <v>0</v>
      </c>
      <c r="CT29" s="51">
        <f t="shared" si="38"/>
        <v>0</v>
      </c>
      <c r="CU29" s="51">
        <f t="shared" si="38"/>
        <v>0</v>
      </c>
      <c r="CV29" s="51">
        <f t="shared" si="38"/>
        <v>0</v>
      </c>
      <c r="CW29" s="51">
        <f t="shared" si="38"/>
        <v>0</v>
      </c>
      <c r="CX29" s="51">
        <f t="shared" si="38"/>
        <v>0</v>
      </c>
      <c r="CY29" s="51">
        <f t="shared" si="38"/>
        <v>0</v>
      </c>
      <c r="CZ29" s="51">
        <f t="shared" si="38"/>
        <v>0</v>
      </c>
      <c r="DA29" s="51">
        <f t="shared" si="38"/>
        <v>0</v>
      </c>
      <c r="DB29" s="51">
        <f t="shared" si="38"/>
        <v>0</v>
      </c>
      <c r="DC29" s="51">
        <f t="shared" si="39"/>
        <v>0</v>
      </c>
      <c r="DD29" s="51">
        <f t="shared" si="39"/>
        <v>0</v>
      </c>
      <c r="DE29" s="51">
        <f t="shared" si="39"/>
        <v>0</v>
      </c>
      <c r="DF29" s="51">
        <f t="shared" si="39"/>
        <v>0</v>
      </c>
      <c r="DG29" s="51">
        <f t="shared" si="39"/>
        <v>0</v>
      </c>
      <c r="DH29" s="51">
        <f t="shared" si="39"/>
        <v>0</v>
      </c>
      <c r="DI29" s="51">
        <f t="shared" si="39"/>
        <v>0</v>
      </c>
      <c r="DJ29" s="51">
        <f t="shared" si="39"/>
        <v>0</v>
      </c>
      <c r="DK29" s="51">
        <f t="shared" si="39"/>
        <v>0</v>
      </c>
      <c r="DL29" s="51">
        <f t="shared" si="39"/>
        <v>0</v>
      </c>
      <c r="DM29" s="51">
        <f t="shared" si="40"/>
        <v>0</v>
      </c>
      <c r="DN29" s="51">
        <f t="shared" si="40"/>
        <v>0</v>
      </c>
      <c r="DO29" s="51">
        <f t="shared" si="40"/>
        <v>0</v>
      </c>
      <c r="DP29" s="51">
        <f t="shared" si="40"/>
        <v>0</v>
      </c>
      <c r="DQ29" s="51">
        <f t="shared" si="40"/>
        <v>0</v>
      </c>
      <c r="DR29" s="51">
        <f t="shared" si="40"/>
        <v>0</v>
      </c>
      <c r="DS29" s="51">
        <f t="shared" si="40"/>
        <v>0</v>
      </c>
      <c r="DT29" s="51">
        <f t="shared" si="40"/>
        <v>0</v>
      </c>
      <c r="DU29" s="51">
        <f t="shared" si="40"/>
        <v>0</v>
      </c>
      <c r="DV29" s="51">
        <f t="shared" si="40"/>
        <v>0</v>
      </c>
      <c r="DW29" s="51">
        <f t="shared" si="41"/>
        <v>0</v>
      </c>
      <c r="DX29" s="51">
        <f t="shared" si="41"/>
        <v>0</v>
      </c>
      <c r="DY29" s="51">
        <f t="shared" si="41"/>
        <v>0</v>
      </c>
      <c r="DZ29" s="51">
        <f t="shared" si="41"/>
        <v>0</v>
      </c>
      <c r="EA29" s="51">
        <f t="shared" si="41"/>
        <v>0</v>
      </c>
      <c r="EB29" s="51">
        <f t="shared" si="41"/>
        <v>0</v>
      </c>
      <c r="EC29" s="51">
        <f t="shared" si="41"/>
        <v>0</v>
      </c>
      <c r="ED29" s="51">
        <f t="shared" si="41"/>
        <v>0</v>
      </c>
      <c r="EE29" s="51">
        <f t="shared" si="41"/>
        <v>0</v>
      </c>
      <c r="EF29" s="51">
        <f t="shared" si="41"/>
        <v>0</v>
      </c>
      <c r="EG29" s="51">
        <f t="shared" si="42"/>
        <v>0</v>
      </c>
      <c r="EH29" s="51">
        <f t="shared" si="42"/>
        <v>0</v>
      </c>
      <c r="EI29" s="51">
        <f t="shared" si="42"/>
        <v>0</v>
      </c>
      <c r="EJ29" s="51">
        <f t="shared" si="42"/>
        <v>0</v>
      </c>
      <c r="EK29" s="51">
        <f t="shared" si="42"/>
        <v>0</v>
      </c>
      <c r="EL29" s="51">
        <f t="shared" si="42"/>
        <v>0</v>
      </c>
      <c r="EM29" s="51">
        <f t="shared" si="42"/>
        <v>0</v>
      </c>
      <c r="EN29" s="51">
        <f t="shared" si="42"/>
        <v>0</v>
      </c>
      <c r="EO29" s="51">
        <f t="shared" si="42"/>
        <v>0</v>
      </c>
      <c r="EP29" s="51">
        <f t="shared" si="42"/>
        <v>0</v>
      </c>
    </row>
    <row r="30" spans="1:147" x14ac:dyDescent="0.2">
      <c r="A30" t="s">
        <v>69</v>
      </c>
      <c r="X30" t="b">
        <f t="shared" si="30"/>
        <v>1</v>
      </c>
      <c r="Y30" s="50">
        <v>35000</v>
      </c>
      <c r="Z30" s="62">
        <v>2</v>
      </c>
      <c r="AA30" s="51">
        <f t="shared" si="31"/>
        <v>0.16666666666666666</v>
      </c>
      <c r="AB30" s="51">
        <f t="shared" si="31"/>
        <v>0.16666666666666666</v>
      </c>
      <c r="AC30" s="51">
        <f t="shared" si="31"/>
        <v>0.16666666666666666</v>
      </c>
      <c r="AD30" s="51">
        <f t="shared" si="31"/>
        <v>0.16666666666666666</v>
      </c>
      <c r="AE30" s="51">
        <f t="shared" si="31"/>
        <v>0.16666666666666666</v>
      </c>
      <c r="AF30" s="51">
        <f t="shared" si="31"/>
        <v>0.16666666666666666</v>
      </c>
      <c r="AG30" s="51">
        <f t="shared" si="31"/>
        <v>0</v>
      </c>
      <c r="AH30" s="51">
        <f t="shared" si="31"/>
        <v>0</v>
      </c>
      <c r="AI30" s="51">
        <f t="shared" si="31"/>
        <v>0</v>
      </c>
      <c r="AJ30" s="51">
        <f t="shared" si="31"/>
        <v>0</v>
      </c>
      <c r="AK30" s="51">
        <f t="shared" si="32"/>
        <v>0</v>
      </c>
      <c r="AL30" s="51">
        <f t="shared" si="32"/>
        <v>0</v>
      </c>
      <c r="AM30" s="51">
        <f t="shared" si="32"/>
        <v>0</v>
      </c>
      <c r="AN30" s="51">
        <f t="shared" si="32"/>
        <v>0</v>
      </c>
      <c r="AO30" s="51">
        <f t="shared" si="32"/>
        <v>0</v>
      </c>
      <c r="AP30" s="51">
        <f t="shared" si="32"/>
        <v>0</v>
      </c>
      <c r="AQ30" s="51">
        <f t="shared" si="32"/>
        <v>0</v>
      </c>
      <c r="AR30" s="51">
        <f t="shared" si="32"/>
        <v>0</v>
      </c>
      <c r="AS30" s="51">
        <f t="shared" si="32"/>
        <v>0</v>
      </c>
      <c r="AT30" s="51">
        <f t="shared" si="32"/>
        <v>0</v>
      </c>
      <c r="AU30" s="51">
        <f t="shared" si="33"/>
        <v>0</v>
      </c>
      <c r="AV30" s="51">
        <f t="shared" si="33"/>
        <v>0</v>
      </c>
      <c r="AW30" s="51">
        <f t="shared" si="33"/>
        <v>0</v>
      </c>
      <c r="AX30" s="51">
        <f t="shared" si="33"/>
        <v>0</v>
      </c>
      <c r="AY30" s="51">
        <f t="shared" si="33"/>
        <v>0</v>
      </c>
      <c r="AZ30" s="51">
        <f t="shared" si="33"/>
        <v>0</v>
      </c>
      <c r="BA30" s="51">
        <f t="shared" si="33"/>
        <v>0</v>
      </c>
      <c r="BB30" s="51">
        <f t="shared" si="33"/>
        <v>0</v>
      </c>
      <c r="BC30" s="51">
        <f t="shared" si="33"/>
        <v>0</v>
      </c>
      <c r="BD30" s="51">
        <f t="shared" si="33"/>
        <v>0</v>
      </c>
      <c r="BE30" s="51">
        <f t="shared" si="34"/>
        <v>0</v>
      </c>
      <c r="BF30" s="51">
        <f t="shared" si="34"/>
        <v>0</v>
      </c>
      <c r="BG30" s="51">
        <f t="shared" si="34"/>
        <v>0</v>
      </c>
      <c r="BH30" s="51">
        <f t="shared" si="34"/>
        <v>0</v>
      </c>
      <c r="BI30" s="51">
        <f t="shared" si="34"/>
        <v>0</v>
      </c>
      <c r="BJ30" s="51">
        <f t="shared" si="34"/>
        <v>0</v>
      </c>
      <c r="BK30" s="51">
        <f t="shared" si="34"/>
        <v>0</v>
      </c>
      <c r="BL30" s="51">
        <f t="shared" si="34"/>
        <v>0</v>
      </c>
      <c r="BM30" s="51">
        <f t="shared" si="34"/>
        <v>0</v>
      </c>
      <c r="BN30" s="51">
        <f t="shared" si="34"/>
        <v>0</v>
      </c>
      <c r="BO30" s="51">
        <f t="shared" si="35"/>
        <v>0</v>
      </c>
      <c r="BP30" s="51">
        <f t="shared" si="35"/>
        <v>0</v>
      </c>
      <c r="BQ30" s="51">
        <f t="shared" si="35"/>
        <v>0</v>
      </c>
      <c r="BR30" s="51">
        <f t="shared" si="35"/>
        <v>0</v>
      </c>
      <c r="BS30" s="51">
        <f t="shared" si="35"/>
        <v>0</v>
      </c>
      <c r="BT30" s="51">
        <f t="shared" si="35"/>
        <v>0</v>
      </c>
      <c r="BU30" s="51">
        <f t="shared" si="35"/>
        <v>0</v>
      </c>
      <c r="BV30" s="51">
        <f t="shared" si="35"/>
        <v>0</v>
      </c>
      <c r="BW30" s="51">
        <f t="shared" si="35"/>
        <v>0</v>
      </c>
      <c r="BX30" s="51">
        <f t="shared" si="35"/>
        <v>0</v>
      </c>
      <c r="BY30" s="51">
        <f t="shared" si="36"/>
        <v>0</v>
      </c>
      <c r="BZ30" s="51">
        <f t="shared" si="36"/>
        <v>0</v>
      </c>
      <c r="CA30" s="51">
        <f t="shared" si="36"/>
        <v>0</v>
      </c>
      <c r="CB30" s="51">
        <f t="shared" si="36"/>
        <v>0</v>
      </c>
      <c r="CC30" s="51">
        <f t="shared" si="36"/>
        <v>0</v>
      </c>
      <c r="CD30" s="51">
        <f t="shared" si="36"/>
        <v>0</v>
      </c>
      <c r="CE30" s="51">
        <f t="shared" si="36"/>
        <v>0</v>
      </c>
      <c r="CF30" s="51">
        <f t="shared" si="36"/>
        <v>0</v>
      </c>
      <c r="CG30" s="51">
        <f t="shared" si="36"/>
        <v>0</v>
      </c>
      <c r="CH30" s="51">
        <f t="shared" si="36"/>
        <v>0</v>
      </c>
      <c r="CI30" s="51">
        <f t="shared" si="37"/>
        <v>0</v>
      </c>
      <c r="CJ30" s="51">
        <f t="shared" si="37"/>
        <v>0</v>
      </c>
      <c r="CK30" s="51">
        <f t="shared" si="37"/>
        <v>0</v>
      </c>
      <c r="CL30" s="51">
        <f t="shared" si="37"/>
        <v>0</v>
      </c>
      <c r="CM30" s="51">
        <f t="shared" si="37"/>
        <v>0</v>
      </c>
      <c r="CN30" s="51">
        <f t="shared" si="37"/>
        <v>0</v>
      </c>
      <c r="CO30" s="51">
        <f t="shared" si="37"/>
        <v>0</v>
      </c>
      <c r="CP30" s="51">
        <f t="shared" si="37"/>
        <v>0</v>
      </c>
      <c r="CQ30" s="51">
        <f t="shared" si="37"/>
        <v>0</v>
      </c>
      <c r="CR30" s="51">
        <f t="shared" si="37"/>
        <v>0</v>
      </c>
      <c r="CS30" s="51">
        <f t="shared" si="38"/>
        <v>0</v>
      </c>
      <c r="CT30" s="51">
        <f t="shared" si="38"/>
        <v>0</v>
      </c>
      <c r="CU30" s="51">
        <f t="shared" si="38"/>
        <v>0</v>
      </c>
      <c r="CV30" s="51">
        <f t="shared" si="38"/>
        <v>0</v>
      </c>
      <c r="CW30" s="51">
        <f t="shared" si="38"/>
        <v>0</v>
      </c>
      <c r="CX30" s="51">
        <f t="shared" si="38"/>
        <v>0</v>
      </c>
      <c r="CY30" s="51">
        <f t="shared" si="38"/>
        <v>0</v>
      </c>
      <c r="CZ30" s="51">
        <f t="shared" si="38"/>
        <v>0</v>
      </c>
      <c r="DA30" s="51">
        <f t="shared" si="38"/>
        <v>0</v>
      </c>
      <c r="DB30" s="51">
        <f t="shared" si="38"/>
        <v>0</v>
      </c>
      <c r="DC30" s="51">
        <f t="shared" si="39"/>
        <v>0</v>
      </c>
      <c r="DD30" s="51">
        <f t="shared" si="39"/>
        <v>0</v>
      </c>
      <c r="DE30" s="51">
        <f t="shared" si="39"/>
        <v>0</v>
      </c>
      <c r="DF30" s="51">
        <f t="shared" si="39"/>
        <v>0</v>
      </c>
      <c r="DG30" s="51">
        <f t="shared" si="39"/>
        <v>0</v>
      </c>
      <c r="DH30" s="51">
        <f t="shared" si="39"/>
        <v>0</v>
      </c>
      <c r="DI30" s="51">
        <f t="shared" si="39"/>
        <v>0</v>
      </c>
      <c r="DJ30" s="51">
        <f t="shared" si="39"/>
        <v>0</v>
      </c>
      <c r="DK30" s="51">
        <f t="shared" si="39"/>
        <v>0</v>
      </c>
      <c r="DL30" s="51">
        <f t="shared" si="39"/>
        <v>0</v>
      </c>
      <c r="DM30" s="51">
        <f t="shared" si="40"/>
        <v>0</v>
      </c>
      <c r="DN30" s="51">
        <f t="shared" si="40"/>
        <v>0</v>
      </c>
      <c r="DO30" s="51">
        <f t="shared" si="40"/>
        <v>0</v>
      </c>
      <c r="DP30" s="51">
        <f t="shared" si="40"/>
        <v>0</v>
      </c>
      <c r="DQ30" s="51">
        <f t="shared" si="40"/>
        <v>0</v>
      </c>
      <c r="DR30" s="51">
        <f t="shared" si="40"/>
        <v>0</v>
      </c>
      <c r="DS30" s="51">
        <f t="shared" si="40"/>
        <v>0</v>
      </c>
      <c r="DT30" s="51">
        <f t="shared" si="40"/>
        <v>0</v>
      </c>
      <c r="DU30" s="51">
        <f t="shared" si="40"/>
        <v>0</v>
      </c>
      <c r="DV30" s="51">
        <f t="shared" si="40"/>
        <v>0</v>
      </c>
      <c r="DW30" s="51">
        <f t="shared" si="41"/>
        <v>0</v>
      </c>
      <c r="DX30" s="51">
        <f t="shared" si="41"/>
        <v>0</v>
      </c>
      <c r="DY30" s="51">
        <f t="shared" si="41"/>
        <v>0</v>
      </c>
      <c r="DZ30" s="51">
        <f t="shared" si="41"/>
        <v>0</v>
      </c>
      <c r="EA30" s="51">
        <f t="shared" si="41"/>
        <v>0</v>
      </c>
      <c r="EB30" s="51">
        <f t="shared" si="41"/>
        <v>0</v>
      </c>
      <c r="EC30" s="51">
        <f t="shared" si="41"/>
        <v>0</v>
      </c>
      <c r="ED30" s="51">
        <f t="shared" si="41"/>
        <v>0</v>
      </c>
      <c r="EE30" s="51">
        <f t="shared" si="41"/>
        <v>0</v>
      </c>
      <c r="EF30" s="51">
        <f t="shared" si="41"/>
        <v>0</v>
      </c>
      <c r="EG30" s="51">
        <f t="shared" si="42"/>
        <v>0</v>
      </c>
      <c r="EH30" s="51">
        <f t="shared" si="42"/>
        <v>0</v>
      </c>
      <c r="EI30" s="51">
        <f t="shared" si="42"/>
        <v>0</v>
      </c>
      <c r="EJ30" s="51">
        <f t="shared" si="42"/>
        <v>0</v>
      </c>
      <c r="EK30" s="51">
        <f t="shared" si="42"/>
        <v>0</v>
      </c>
      <c r="EL30" s="51">
        <f t="shared" si="42"/>
        <v>0</v>
      </c>
      <c r="EM30" s="51">
        <f t="shared" si="42"/>
        <v>0</v>
      </c>
      <c r="EN30" s="51">
        <f t="shared" si="42"/>
        <v>0</v>
      </c>
      <c r="EO30" s="51">
        <f t="shared" si="42"/>
        <v>0</v>
      </c>
      <c r="EP30" s="51">
        <f t="shared" si="42"/>
        <v>0</v>
      </c>
    </row>
    <row r="31" spans="1:147" x14ac:dyDescent="0.2">
      <c r="A31" t="s">
        <v>70</v>
      </c>
      <c r="X31" t="b">
        <f t="shared" si="30"/>
        <v>1</v>
      </c>
      <c r="Y31" s="50">
        <v>150000</v>
      </c>
      <c r="Z31" s="62">
        <v>2</v>
      </c>
      <c r="AA31" s="51">
        <f t="shared" si="31"/>
        <v>0.16666666666666666</v>
      </c>
      <c r="AB31" s="51">
        <f t="shared" si="31"/>
        <v>0.16666666666666666</v>
      </c>
      <c r="AC31" s="51">
        <f t="shared" si="31"/>
        <v>0.16666666666666666</v>
      </c>
      <c r="AD31" s="51">
        <f t="shared" si="31"/>
        <v>0.16666666666666666</v>
      </c>
      <c r="AE31" s="51">
        <f t="shared" si="31"/>
        <v>0.16666666666666666</v>
      </c>
      <c r="AF31" s="51">
        <f t="shared" si="31"/>
        <v>0.16666666666666666</v>
      </c>
      <c r="AG31" s="51">
        <f t="shared" si="31"/>
        <v>0</v>
      </c>
      <c r="AH31" s="51">
        <f t="shared" si="31"/>
        <v>0</v>
      </c>
      <c r="AI31" s="51">
        <f t="shared" si="31"/>
        <v>0</v>
      </c>
      <c r="AJ31" s="51">
        <f t="shared" si="31"/>
        <v>0</v>
      </c>
      <c r="AK31" s="51">
        <f t="shared" si="32"/>
        <v>0</v>
      </c>
      <c r="AL31" s="51">
        <f t="shared" si="32"/>
        <v>0</v>
      </c>
      <c r="AM31" s="51">
        <f t="shared" si="32"/>
        <v>0</v>
      </c>
      <c r="AN31" s="51">
        <f t="shared" si="32"/>
        <v>0</v>
      </c>
      <c r="AO31" s="51">
        <f t="shared" si="32"/>
        <v>0</v>
      </c>
      <c r="AP31" s="51">
        <f t="shared" si="32"/>
        <v>0</v>
      </c>
      <c r="AQ31" s="51">
        <f t="shared" si="32"/>
        <v>0</v>
      </c>
      <c r="AR31" s="51">
        <f t="shared" si="32"/>
        <v>0</v>
      </c>
      <c r="AS31" s="51">
        <f t="shared" si="32"/>
        <v>0</v>
      </c>
      <c r="AT31" s="51">
        <f t="shared" si="32"/>
        <v>0</v>
      </c>
      <c r="AU31" s="51">
        <f t="shared" si="33"/>
        <v>0</v>
      </c>
      <c r="AV31" s="51">
        <f t="shared" si="33"/>
        <v>0</v>
      </c>
      <c r="AW31" s="51">
        <f t="shared" si="33"/>
        <v>0</v>
      </c>
      <c r="AX31" s="51">
        <f t="shared" si="33"/>
        <v>0</v>
      </c>
      <c r="AY31" s="51">
        <f t="shared" si="33"/>
        <v>0</v>
      </c>
      <c r="AZ31" s="51">
        <f t="shared" si="33"/>
        <v>0</v>
      </c>
      <c r="BA31" s="51">
        <f t="shared" si="33"/>
        <v>0</v>
      </c>
      <c r="BB31" s="51">
        <f t="shared" si="33"/>
        <v>0</v>
      </c>
      <c r="BC31" s="51">
        <f t="shared" si="33"/>
        <v>0</v>
      </c>
      <c r="BD31" s="51">
        <f t="shared" si="33"/>
        <v>0</v>
      </c>
      <c r="BE31" s="51">
        <f t="shared" si="34"/>
        <v>0</v>
      </c>
      <c r="BF31" s="51">
        <f t="shared" si="34"/>
        <v>0</v>
      </c>
      <c r="BG31" s="51">
        <f t="shared" si="34"/>
        <v>0</v>
      </c>
      <c r="BH31" s="51">
        <f t="shared" si="34"/>
        <v>0</v>
      </c>
      <c r="BI31" s="51">
        <f t="shared" si="34"/>
        <v>0</v>
      </c>
      <c r="BJ31" s="51">
        <f t="shared" si="34"/>
        <v>0</v>
      </c>
      <c r="BK31" s="51">
        <f t="shared" si="34"/>
        <v>0</v>
      </c>
      <c r="BL31" s="51">
        <f t="shared" si="34"/>
        <v>0</v>
      </c>
      <c r="BM31" s="51">
        <f t="shared" si="34"/>
        <v>0</v>
      </c>
      <c r="BN31" s="51">
        <f t="shared" si="34"/>
        <v>0</v>
      </c>
      <c r="BO31" s="51">
        <f t="shared" si="35"/>
        <v>0</v>
      </c>
      <c r="BP31" s="51">
        <f t="shared" si="35"/>
        <v>0</v>
      </c>
      <c r="BQ31" s="51">
        <f t="shared" si="35"/>
        <v>0</v>
      </c>
      <c r="BR31" s="51">
        <f t="shared" si="35"/>
        <v>0</v>
      </c>
      <c r="BS31" s="51">
        <f t="shared" si="35"/>
        <v>0</v>
      </c>
      <c r="BT31" s="51">
        <f t="shared" si="35"/>
        <v>0</v>
      </c>
      <c r="BU31" s="51">
        <f t="shared" si="35"/>
        <v>0</v>
      </c>
      <c r="BV31" s="51">
        <f t="shared" si="35"/>
        <v>0</v>
      </c>
      <c r="BW31" s="51">
        <f t="shared" si="35"/>
        <v>0</v>
      </c>
      <c r="BX31" s="51">
        <f t="shared" si="35"/>
        <v>0</v>
      </c>
      <c r="BY31" s="51">
        <f t="shared" si="36"/>
        <v>0</v>
      </c>
      <c r="BZ31" s="51">
        <f t="shared" si="36"/>
        <v>0</v>
      </c>
      <c r="CA31" s="51">
        <f t="shared" si="36"/>
        <v>0</v>
      </c>
      <c r="CB31" s="51">
        <f t="shared" si="36"/>
        <v>0</v>
      </c>
      <c r="CC31" s="51">
        <f t="shared" si="36"/>
        <v>0</v>
      </c>
      <c r="CD31" s="51">
        <f t="shared" si="36"/>
        <v>0</v>
      </c>
      <c r="CE31" s="51">
        <f t="shared" si="36"/>
        <v>0</v>
      </c>
      <c r="CF31" s="51">
        <f t="shared" si="36"/>
        <v>0</v>
      </c>
      <c r="CG31" s="51">
        <f t="shared" si="36"/>
        <v>0</v>
      </c>
      <c r="CH31" s="51">
        <f t="shared" si="36"/>
        <v>0</v>
      </c>
      <c r="CI31" s="51">
        <f t="shared" si="37"/>
        <v>0</v>
      </c>
      <c r="CJ31" s="51">
        <f t="shared" si="37"/>
        <v>0</v>
      </c>
      <c r="CK31" s="51">
        <f t="shared" si="37"/>
        <v>0</v>
      </c>
      <c r="CL31" s="51">
        <f t="shared" si="37"/>
        <v>0</v>
      </c>
      <c r="CM31" s="51">
        <f t="shared" si="37"/>
        <v>0</v>
      </c>
      <c r="CN31" s="51">
        <f t="shared" si="37"/>
        <v>0</v>
      </c>
      <c r="CO31" s="51">
        <f t="shared" si="37"/>
        <v>0</v>
      </c>
      <c r="CP31" s="51">
        <f t="shared" si="37"/>
        <v>0</v>
      </c>
      <c r="CQ31" s="51">
        <f t="shared" si="37"/>
        <v>0</v>
      </c>
      <c r="CR31" s="51">
        <f t="shared" si="37"/>
        <v>0</v>
      </c>
      <c r="CS31" s="51">
        <f t="shared" si="38"/>
        <v>0</v>
      </c>
      <c r="CT31" s="51">
        <f t="shared" si="38"/>
        <v>0</v>
      </c>
      <c r="CU31" s="51">
        <f t="shared" si="38"/>
        <v>0</v>
      </c>
      <c r="CV31" s="51">
        <f t="shared" si="38"/>
        <v>0</v>
      </c>
      <c r="CW31" s="51">
        <f t="shared" si="38"/>
        <v>0</v>
      </c>
      <c r="CX31" s="51">
        <f t="shared" si="38"/>
        <v>0</v>
      </c>
      <c r="CY31" s="51">
        <f t="shared" si="38"/>
        <v>0</v>
      </c>
      <c r="CZ31" s="51">
        <f t="shared" si="38"/>
        <v>0</v>
      </c>
      <c r="DA31" s="51">
        <f t="shared" si="38"/>
        <v>0</v>
      </c>
      <c r="DB31" s="51">
        <f t="shared" si="38"/>
        <v>0</v>
      </c>
      <c r="DC31" s="51">
        <f t="shared" si="39"/>
        <v>0</v>
      </c>
      <c r="DD31" s="51">
        <f t="shared" si="39"/>
        <v>0</v>
      </c>
      <c r="DE31" s="51">
        <f t="shared" si="39"/>
        <v>0</v>
      </c>
      <c r="DF31" s="51">
        <f t="shared" si="39"/>
        <v>0</v>
      </c>
      <c r="DG31" s="51">
        <f t="shared" si="39"/>
        <v>0</v>
      </c>
      <c r="DH31" s="51">
        <f t="shared" si="39"/>
        <v>0</v>
      </c>
      <c r="DI31" s="51">
        <f t="shared" si="39"/>
        <v>0</v>
      </c>
      <c r="DJ31" s="51">
        <f t="shared" si="39"/>
        <v>0</v>
      </c>
      <c r="DK31" s="51">
        <f t="shared" si="39"/>
        <v>0</v>
      </c>
      <c r="DL31" s="51">
        <f t="shared" si="39"/>
        <v>0</v>
      </c>
      <c r="DM31" s="51">
        <f t="shared" si="40"/>
        <v>0</v>
      </c>
      <c r="DN31" s="51">
        <f t="shared" si="40"/>
        <v>0</v>
      </c>
      <c r="DO31" s="51">
        <f t="shared" si="40"/>
        <v>0</v>
      </c>
      <c r="DP31" s="51">
        <f t="shared" si="40"/>
        <v>0</v>
      </c>
      <c r="DQ31" s="51">
        <f t="shared" si="40"/>
        <v>0</v>
      </c>
      <c r="DR31" s="51">
        <f t="shared" si="40"/>
        <v>0</v>
      </c>
      <c r="DS31" s="51">
        <f t="shared" si="40"/>
        <v>0</v>
      </c>
      <c r="DT31" s="51">
        <f t="shared" si="40"/>
        <v>0</v>
      </c>
      <c r="DU31" s="51">
        <f t="shared" si="40"/>
        <v>0</v>
      </c>
      <c r="DV31" s="51">
        <f t="shared" si="40"/>
        <v>0</v>
      </c>
      <c r="DW31" s="51">
        <f t="shared" si="41"/>
        <v>0</v>
      </c>
      <c r="DX31" s="51">
        <f t="shared" si="41"/>
        <v>0</v>
      </c>
      <c r="DY31" s="51">
        <f t="shared" si="41"/>
        <v>0</v>
      </c>
      <c r="DZ31" s="51">
        <f t="shared" si="41"/>
        <v>0</v>
      </c>
      <c r="EA31" s="51">
        <f t="shared" si="41"/>
        <v>0</v>
      </c>
      <c r="EB31" s="51">
        <f t="shared" si="41"/>
        <v>0</v>
      </c>
      <c r="EC31" s="51">
        <f t="shared" si="41"/>
        <v>0</v>
      </c>
      <c r="ED31" s="51">
        <f t="shared" si="41"/>
        <v>0</v>
      </c>
      <c r="EE31" s="51">
        <f t="shared" si="41"/>
        <v>0</v>
      </c>
      <c r="EF31" s="51">
        <f t="shared" si="41"/>
        <v>0</v>
      </c>
      <c r="EG31" s="51">
        <f t="shared" si="42"/>
        <v>0</v>
      </c>
      <c r="EH31" s="51">
        <f t="shared" si="42"/>
        <v>0</v>
      </c>
      <c r="EI31" s="51">
        <f t="shared" si="42"/>
        <v>0</v>
      </c>
      <c r="EJ31" s="51">
        <f t="shared" si="42"/>
        <v>0</v>
      </c>
      <c r="EK31" s="51">
        <f t="shared" si="42"/>
        <v>0</v>
      </c>
      <c r="EL31" s="51">
        <f t="shared" si="42"/>
        <v>0</v>
      </c>
      <c r="EM31" s="51">
        <f t="shared" si="42"/>
        <v>0</v>
      </c>
      <c r="EN31" s="51">
        <f t="shared" si="42"/>
        <v>0</v>
      </c>
      <c r="EO31" s="51">
        <f t="shared" si="42"/>
        <v>0</v>
      </c>
      <c r="EP31" s="51">
        <f t="shared" si="42"/>
        <v>0</v>
      </c>
    </row>
    <row r="32" spans="1:147" x14ac:dyDescent="0.2">
      <c r="A32" t="s">
        <v>71</v>
      </c>
      <c r="X32" t="b">
        <f t="shared" si="30"/>
        <v>1</v>
      </c>
      <c r="Y32" s="50">
        <v>200000</v>
      </c>
      <c r="Z32" s="62">
        <v>2</v>
      </c>
      <c r="AA32" s="51">
        <f t="shared" ref="AA32:AJ38" si="43">CHOOSE($Z32,AA$121,AA$123)</f>
        <v>0.16666666666666666</v>
      </c>
      <c r="AB32" s="51">
        <f t="shared" si="43"/>
        <v>0.16666666666666666</v>
      </c>
      <c r="AC32" s="51">
        <f t="shared" si="43"/>
        <v>0.16666666666666666</v>
      </c>
      <c r="AD32" s="51">
        <f t="shared" si="43"/>
        <v>0.16666666666666666</v>
      </c>
      <c r="AE32" s="51">
        <f t="shared" si="43"/>
        <v>0.16666666666666666</v>
      </c>
      <c r="AF32" s="51">
        <f t="shared" si="43"/>
        <v>0.16666666666666666</v>
      </c>
      <c r="AG32" s="51">
        <f t="shared" si="43"/>
        <v>0</v>
      </c>
      <c r="AH32" s="51">
        <f t="shared" si="43"/>
        <v>0</v>
      </c>
      <c r="AI32" s="51">
        <f t="shared" si="43"/>
        <v>0</v>
      </c>
      <c r="AJ32" s="51">
        <f t="shared" si="43"/>
        <v>0</v>
      </c>
      <c r="AK32" s="51">
        <f t="shared" ref="AK32:AT38" si="44">CHOOSE($Z32,AK$121,AK$123)</f>
        <v>0</v>
      </c>
      <c r="AL32" s="51">
        <f t="shared" si="44"/>
        <v>0</v>
      </c>
      <c r="AM32" s="51">
        <f t="shared" si="44"/>
        <v>0</v>
      </c>
      <c r="AN32" s="51">
        <f t="shared" si="44"/>
        <v>0</v>
      </c>
      <c r="AO32" s="51">
        <f t="shared" si="44"/>
        <v>0</v>
      </c>
      <c r="AP32" s="51">
        <f t="shared" si="44"/>
        <v>0</v>
      </c>
      <c r="AQ32" s="51">
        <f t="shared" si="44"/>
        <v>0</v>
      </c>
      <c r="AR32" s="51">
        <f t="shared" si="44"/>
        <v>0</v>
      </c>
      <c r="AS32" s="51">
        <f t="shared" si="44"/>
        <v>0</v>
      </c>
      <c r="AT32" s="51">
        <f t="shared" si="44"/>
        <v>0</v>
      </c>
      <c r="AU32" s="51">
        <f t="shared" ref="AU32:BD38" si="45">CHOOSE($Z32,AU$121,AU$123)</f>
        <v>0</v>
      </c>
      <c r="AV32" s="51">
        <f t="shared" si="45"/>
        <v>0</v>
      </c>
      <c r="AW32" s="51">
        <f t="shared" si="45"/>
        <v>0</v>
      </c>
      <c r="AX32" s="51">
        <f t="shared" si="45"/>
        <v>0</v>
      </c>
      <c r="AY32" s="51">
        <f t="shared" si="45"/>
        <v>0</v>
      </c>
      <c r="AZ32" s="51">
        <f t="shared" si="45"/>
        <v>0</v>
      </c>
      <c r="BA32" s="51">
        <f t="shared" si="45"/>
        <v>0</v>
      </c>
      <c r="BB32" s="51">
        <f t="shared" si="45"/>
        <v>0</v>
      </c>
      <c r="BC32" s="51">
        <f t="shared" si="45"/>
        <v>0</v>
      </c>
      <c r="BD32" s="51">
        <f t="shared" si="45"/>
        <v>0</v>
      </c>
      <c r="BE32" s="51">
        <f t="shared" ref="BE32:BN38" si="46">CHOOSE($Z32,BE$121,BE$123)</f>
        <v>0</v>
      </c>
      <c r="BF32" s="51">
        <f t="shared" si="46"/>
        <v>0</v>
      </c>
      <c r="BG32" s="51">
        <f t="shared" si="46"/>
        <v>0</v>
      </c>
      <c r="BH32" s="51">
        <f t="shared" si="46"/>
        <v>0</v>
      </c>
      <c r="BI32" s="51">
        <f t="shared" si="46"/>
        <v>0</v>
      </c>
      <c r="BJ32" s="51">
        <f t="shared" si="46"/>
        <v>0</v>
      </c>
      <c r="BK32" s="51">
        <f t="shared" si="46"/>
        <v>0</v>
      </c>
      <c r="BL32" s="51">
        <f t="shared" si="46"/>
        <v>0</v>
      </c>
      <c r="BM32" s="51">
        <f t="shared" si="46"/>
        <v>0</v>
      </c>
      <c r="BN32" s="51">
        <f t="shared" si="46"/>
        <v>0</v>
      </c>
      <c r="BO32" s="51">
        <f t="shared" ref="BO32:BX38" si="47">CHOOSE($Z32,BO$121,BO$123)</f>
        <v>0</v>
      </c>
      <c r="BP32" s="51">
        <f t="shared" si="47"/>
        <v>0</v>
      </c>
      <c r="BQ32" s="51">
        <f t="shared" si="47"/>
        <v>0</v>
      </c>
      <c r="BR32" s="51">
        <f t="shared" si="47"/>
        <v>0</v>
      </c>
      <c r="BS32" s="51">
        <f t="shared" si="47"/>
        <v>0</v>
      </c>
      <c r="BT32" s="51">
        <f t="shared" si="47"/>
        <v>0</v>
      </c>
      <c r="BU32" s="51">
        <f t="shared" si="47"/>
        <v>0</v>
      </c>
      <c r="BV32" s="51">
        <f t="shared" si="47"/>
        <v>0</v>
      </c>
      <c r="BW32" s="51">
        <f t="shared" si="47"/>
        <v>0</v>
      </c>
      <c r="BX32" s="51">
        <f t="shared" si="47"/>
        <v>0</v>
      </c>
      <c r="BY32" s="51">
        <f t="shared" ref="BY32:CH38" si="48">CHOOSE($Z32,BY$121,BY$123)</f>
        <v>0</v>
      </c>
      <c r="BZ32" s="51">
        <f t="shared" si="48"/>
        <v>0</v>
      </c>
      <c r="CA32" s="51">
        <f t="shared" si="48"/>
        <v>0</v>
      </c>
      <c r="CB32" s="51">
        <f t="shared" si="48"/>
        <v>0</v>
      </c>
      <c r="CC32" s="51">
        <f t="shared" si="48"/>
        <v>0</v>
      </c>
      <c r="CD32" s="51">
        <f t="shared" si="48"/>
        <v>0</v>
      </c>
      <c r="CE32" s="51">
        <f t="shared" si="48"/>
        <v>0</v>
      </c>
      <c r="CF32" s="51">
        <f t="shared" si="48"/>
        <v>0</v>
      </c>
      <c r="CG32" s="51">
        <f t="shared" si="48"/>
        <v>0</v>
      </c>
      <c r="CH32" s="51">
        <f t="shared" si="48"/>
        <v>0</v>
      </c>
      <c r="CI32" s="51">
        <f t="shared" ref="CI32:CR38" si="49">CHOOSE($Z32,CI$121,CI$123)</f>
        <v>0</v>
      </c>
      <c r="CJ32" s="51">
        <f t="shared" si="49"/>
        <v>0</v>
      </c>
      <c r="CK32" s="51">
        <f t="shared" si="49"/>
        <v>0</v>
      </c>
      <c r="CL32" s="51">
        <f t="shared" si="49"/>
        <v>0</v>
      </c>
      <c r="CM32" s="51">
        <f t="shared" si="49"/>
        <v>0</v>
      </c>
      <c r="CN32" s="51">
        <f t="shared" si="49"/>
        <v>0</v>
      </c>
      <c r="CO32" s="51">
        <f t="shared" si="49"/>
        <v>0</v>
      </c>
      <c r="CP32" s="51">
        <f t="shared" si="49"/>
        <v>0</v>
      </c>
      <c r="CQ32" s="51">
        <f t="shared" si="49"/>
        <v>0</v>
      </c>
      <c r="CR32" s="51">
        <f t="shared" si="49"/>
        <v>0</v>
      </c>
      <c r="CS32" s="51">
        <f t="shared" ref="CS32:DB38" si="50">CHOOSE($Z32,CS$121,CS$123)</f>
        <v>0</v>
      </c>
      <c r="CT32" s="51">
        <f t="shared" si="50"/>
        <v>0</v>
      </c>
      <c r="CU32" s="51">
        <f t="shared" si="50"/>
        <v>0</v>
      </c>
      <c r="CV32" s="51">
        <f t="shared" si="50"/>
        <v>0</v>
      </c>
      <c r="CW32" s="51">
        <f t="shared" si="50"/>
        <v>0</v>
      </c>
      <c r="CX32" s="51">
        <f t="shared" si="50"/>
        <v>0</v>
      </c>
      <c r="CY32" s="51">
        <f t="shared" si="50"/>
        <v>0</v>
      </c>
      <c r="CZ32" s="51">
        <f t="shared" si="50"/>
        <v>0</v>
      </c>
      <c r="DA32" s="51">
        <f t="shared" si="50"/>
        <v>0</v>
      </c>
      <c r="DB32" s="51">
        <f t="shared" si="50"/>
        <v>0</v>
      </c>
      <c r="DC32" s="51">
        <f t="shared" ref="DC32:DL38" si="51">CHOOSE($Z32,DC$121,DC$123)</f>
        <v>0</v>
      </c>
      <c r="DD32" s="51">
        <f t="shared" si="51"/>
        <v>0</v>
      </c>
      <c r="DE32" s="51">
        <f t="shared" si="51"/>
        <v>0</v>
      </c>
      <c r="DF32" s="51">
        <f t="shared" si="51"/>
        <v>0</v>
      </c>
      <c r="DG32" s="51">
        <f t="shared" si="51"/>
        <v>0</v>
      </c>
      <c r="DH32" s="51">
        <f t="shared" si="51"/>
        <v>0</v>
      </c>
      <c r="DI32" s="51">
        <f t="shared" si="51"/>
        <v>0</v>
      </c>
      <c r="DJ32" s="51">
        <f t="shared" si="51"/>
        <v>0</v>
      </c>
      <c r="DK32" s="51">
        <f t="shared" si="51"/>
        <v>0</v>
      </c>
      <c r="DL32" s="51">
        <f t="shared" si="51"/>
        <v>0</v>
      </c>
      <c r="DM32" s="51">
        <f t="shared" ref="DM32:DV38" si="52">CHOOSE($Z32,DM$121,DM$123)</f>
        <v>0</v>
      </c>
      <c r="DN32" s="51">
        <f t="shared" si="52"/>
        <v>0</v>
      </c>
      <c r="DO32" s="51">
        <f t="shared" si="52"/>
        <v>0</v>
      </c>
      <c r="DP32" s="51">
        <f t="shared" si="52"/>
        <v>0</v>
      </c>
      <c r="DQ32" s="51">
        <f t="shared" si="52"/>
        <v>0</v>
      </c>
      <c r="DR32" s="51">
        <f t="shared" si="52"/>
        <v>0</v>
      </c>
      <c r="DS32" s="51">
        <f t="shared" si="52"/>
        <v>0</v>
      </c>
      <c r="DT32" s="51">
        <f t="shared" si="52"/>
        <v>0</v>
      </c>
      <c r="DU32" s="51">
        <f t="shared" si="52"/>
        <v>0</v>
      </c>
      <c r="DV32" s="51">
        <f t="shared" si="52"/>
        <v>0</v>
      </c>
      <c r="DW32" s="51">
        <f t="shared" ref="DW32:EF38" si="53">CHOOSE($Z32,DW$121,DW$123)</f>
        <v>0</v>
      </c>
      <c r="DX32" s="51">
        <f t="shared" si="53"/>
        <v>0</v>
      </c>
      <c r="DY32" s="51">
        <f t="shared" si="53"/>
        <v>0</v>
      </c>
      <c r="DZ32" s="51">
        <f t="shared" si="53"/>
        <v>0</v>
      </c>
      <c r="EA32" s="51">
        <f t="shared" si="53"/>
        <v>0</v>
      </c>
      <c r="EB32" s="51">
        <f t="shared" si="53"/>
        <v>0</v>
      </c>
      <c r="EC32" s="51">
        <f t="shared" si="53"/>
        <v>0</v>
      </c>
      <c r="ED32" s="51">
        <f t="shared" si="53"/>
        <v>0</v>
      </c>
      <c r="EE32" s="51">
        <f t="shared" si="53"/>
        <v>0</v>
      </c>
      <c r="EF32" s="51">
        <f t="shared" si="53"/>
        <v>0</v>
      </c>
      <c r="EG32" s="51">
        <f t="shared" ref="EG32:EP38" si="54">CHOOSE($Z32,EG$121,EG$123)</f>
        <v>0</v>
      </c>
      <c r="EH32" s="51">
        <f t="shared" si="54"/>
        <v>0</v>
      </c>
      <c r="EI32" s="51">
        <f t="shared" si="54"/>
        <v>0</v>
      </c>
      <c r="EJ32" s="51">
        <f t="shared" si="54"/>
        <v>0</v>
      </c>
      <c r="EK32" s="51">
        <f t="shared" si="54"/>
        <v>0</v>
      </c>
      <c r="EL32" s="51">
        <f t="shared" si="54"/>
        <v>0</v>
      </c>
      <c r="EM32" s="51">
        <f t="shared" si="54"/>
        <v>0</v>
      </c>
      <c r="EN32" s="51">
        <f t="shared" si="54"/>
        <v>0</v>
      </c>
      <c r="EO32" s="51">
        <f t="shared" si="54"/>
        <v>0</v>
      </c>
      <c r="EP32" s="51">
        <f t="shared" si="54"/>
        <v>0</v>
      </c>
    </row>
    <row r="33" spans="1:147" x14ac:dyDescent="0.2">
      <c r="A33" t="s">
        <v>72</v>
      </c>
      <c r="X33" t="b">
        <f t="shared" si="30"/>
        <v>1</v>
      </c>
      <c r="Y33" s="50">
        <v>15000</v>
      </c>
      <c r="Z33" s="62">
        <v>2</v>
      </c>
      <c r="AA33" s="51">
        <f t="shared" si="43"/>
        <v>0.16666666666666666</v>
      </c>
      <c r="AB33" s="51">
        <f t="shared" si="43"/>
        <v>0.16666666666666666</v>
      </c>
      <c r="AC33" s="51">
        <f t="shared" si="43"/>
        <v>0.16666666666666666</v>
      </c>
      <c r="AD33" s="51">
        <f t="shared" si="43"/>
        <v>0.16666666666666666</v>
      </c>
      <c r="AE33" s="51">
        <f t="shared" si="43"/>
        <v>0.16666666666666666</v>
      </c>
      <c r="AF33" s="51">
        <f t="shared" si="43"/>
        <v>0.16666666666666666</v>
      </c>
      <c r="AG33" s="51">
        <f t="shared" si="43"/>
        <v>0</v>
      </c>
      <c r="AH33" s="51">
        <f t="shared" si="43"/>
        <v>0</v>
      </c>
      <c r="AI33" s="51">
        <f t="shared" si="43"/>
        <v>0</v>
      </c>
      <c r="AJ33" s="51">
        <f t="shared" si="43"/>
        <v>0</v>
      </c>
      <c r="AK33" s="51">
        <f t="shared" si="44"/>
        <v>0</v>
      </c>
      <c r="AL33" s="51">
        <f t="shared" si="44"/>
        <v>0</v>
      </c>
      <c r="AM33" s="51">
        <f t="shared" si="44"/>
        <v>0</v>
      </c>
      <c r="AN33" s="51">
        <f t="shared" si="44"/>
        <v>0</v>
      </c>
      <c r="AO33" s="51">
        <f t="shared" si="44"/>
        <v>0</v>
      </c>
      <c r="AP33" s="51">
        <f t="shared" si="44"/>
        <v>0</v>
      </c>
      <c r="AQ33" s="51">
        <f t="shared" si="44"/>
        <v>0</v>
      </c>
      <c r="AR33" s="51">
        <f t="shared" si="44"/>
        <v>0</v>
      </c>
      <c r="AS33" s="51">
        <f t="shared" si="44"/>
        <v>0</v>
      </c>
      <c r="AT33" s="51">
        <f t="shared" si="44"/>
        <v>0</v>
      </c>
      <c r="AU33" s="51">
        <f t="shared" si="45"/>
        <v>0</v>
      </c>
      <c r="AV33" s="51">
        <f t="shared" si="45"/>
        <v>0</v>
      </c>
      <c r="AW33" s="51">
        <f t="shared" si="45"/>
        <v>0</v>
      </c>
      <c r="AX33" s="51">
        <f t="shared" si="45"/>
        <v>0</v>
      </c>
      <c r="AY33" s="51">
        <f t="shared" si="45"/>
        <v>0</v>
      </c>
      <c r="AZ33" s="51">
        <f t="shared" si="45"/>
        <v>0</v>
      </c>
      <c r="BA33" s="51">
        <f t="shared" si="45"/>
        <v>0</v>
      </c>
      <c r="BB33" s="51">
        <f t="shared" si="45"/>
        <v>0</v>
      </c>
      <c r="BC33" s="51">
        <f t="shared" si="45"/>
        <v>0</v>
      </c>
      <c r="BD33" s="51">
        <f t="shared" si="45"/>
        <v>0</v>
      </c>
      <c r="BE33" s="51">
        <f t="shared" si="46"/>
        <v>0</v>
      </c>
      <c r="BF33" s="51">
        <f t="shared" si="46"/>
        <v>0</v>
      </c>
      <c r="BG33" s="51">
        <f t="shared" si="46"/>
        <v>0</v>
      </c>
      <c r="BH33" s="51">
        <f t="shared" si="46"/>
        <v>0</v>
      </c>
      <c r="BI33" s="51">
        <f t="shared" si="46"/>
        <v>0</v>
      </c>
      <c r="BJ33" s="51">
        <f t="shared" si="46"/>
        <v>0</v>
      </c>
      <c r="BK33" s="51">
        <f t="shared" si="46"/>
        <v>0</v>
      </c>
      <c r="BL33" s="51">
        <f t="shared" si="46"/>
        <v>0</v>
      </c>
      <c r="BM33" s="51">
        <f t="shared" si="46"/>
        <v>0</v>
      </c>
      <c r="BN33" s="51">
        <f t="shared" si="46"/>
        <v>0</v>
      </c>
      <c r="BO33" s="51">
        <f t="shared" si="47"/>
        <v>0</v>
      </c>
      <c r="BP33" s="51">
        <f t="shared" si="47"/>
        <v>0</v>
      </c>
      <c r="BQ33" s="51">
        <f t="shared" si="47"/>
        <v>0</v>
      </c>
      <c r="BR33" s="51">
        <f t="shared" si="47"/>
        <v>0</v>
      </c>
      <c r="BS33" s="51">
        <f t="shared" si="47"/>
        <v>0</v>
      </c>
      <c r="BT33" s="51">
        <f t="shared" si="47"/>
        <v>0</v>
      </c>
      <c r="BU33" s="51">
        <f t="shared" si="47"/>
        <v>0</v>
      </c>
      <c r="BV33" s="51">
        <f t="shared" si="47"/>
        <v>0</v>
      </c>
      <c r="BW33" s="51">
        <f t="shared" si="47"/>
        <v>0</v>
      </c>
      <c r="BX33" s="51">
        <f t="shared" si="47"/>
        <v>0</v>
      </c>
      <c r="BY33" s="51">
        <f t="shared" si="48"/>
        <v>0</v>
      </c>
      <c r="BZ33" s="51">
        <f t="shared" si="48"/>
        <v>0</v>
      </c>
      <c r="CA33" s="51">
        <f t="shared" si="48"/>
        <v>0</v>
      </c>
      <c r="CB33" s="51">
        <f t="shared" si="48"/>
        <v>0</v>
      </c>
      <c r="CC33" s="51">
        <f t="shared" si="48"/>
        <v>0</v>
      </c>
      <c r="CD33" s="51">
        <f t="shared" si="48"/>
        <v>0</v>
      </c>
      <c r="CE33" s="51">
        <f t="shared" si="48"/>
        <v>0</v>
      </c>
      <c r="CF33" s="51">
        <f t="shared" si="48"/>
        <v>0</v>
      </c>
      <c r="CG33" s="51">
        <f t="shared" si="48"/>
        <v>0</v>
      </c>
      <c r="CH33" s="51">
        <f t="shared" si="48"/>
        <v>0</v>
      </c>
      <c r="CI33" s="51">
        <f t="shared" si="49"/>
        <v>0</v>
      </c>
      <c r="CJ33" s="51">
        <f t="shared" si="49"/>
        <v>0</v>
      </c>
      <c r="CK33" s="51">
        <f t="shared" si="49"/>
        <v>0</v>
      </c>
      <c r="CL33" s="51">
        <f t="shared" si="49"/>
        <v>0</v>
      </c>
      <c r="CM33" s="51">
        <f t="shared" si="49"/>
        <v>0</v>
      </c>
      <c r="CN33" s="51">
        <f t="shared" si="49"/>
        <v>0</v>
      </c>
      <c r="CO33" s="51">
        <f t="shared" si="49"/>
        <v>0</v>
      </c>
      <c r="CP33" s="51">
        <f t="shared" si="49"/>
        <v>0</v>
      </c>
      <c r="CQ33" s="51">
        <f t="shared" si="49"/>
        <v>0</v>
      </c>
      <c r="CR33" s="51">
        <f t="shared" si="49"/>
        <v>0</v>
      </c>
      <c r="CS33" s="51">
        <f t="shared" si="50"/>
        <v>0</v>
      </c>
      <c r="CT33" s="51">
        <f t="shared" si="50"/>
        <v>0</v>
      </c>
      <c r="CU33" s="51">
        <f t="shared" si="50"/>
        <v>0</v>
      </c>
      <c r="CV33" s="51">
        <f t="shared" si="50"/>
        <v>0</v>
      </c>
      <c r="CW33" s="51">
        <f t="shared" si="50"/>
        <v>0</v>
      </c>
      <c r="CX33" s="51">
        <f t="shared" si="50"/>
        <v>0</v>
      </c>
      <c r="CY33" s="51">
        <f t="shared" si="50"/>
        <v>0</v>
      </c>
      <c r="CZ33" s="51">
        <f t="shared" si="50"/>
        <v>0</v>
      </c>
      <c r="DA33" s="51">
        <f t="shared" si="50"/>
        <v>0</v>
      </c>
      <c r="DB33" s="51">
        <f t="shared" si="50"/>
        <v>0</v>
      </c>
      <c r="DC33" s="51">
        <f t="shared" si="51"/>
        <v>0</v>
      </c>
      <c r="DD33" s="51">
        <f t="shared" si="51"/>
        <v>0</v>
      </c>
      <c r="DE33" s="51">
        <f t="shared" si="51"/>
        <v>0</v>
      </c>
      <c r="DF33" s="51">
        <f t="shared" si="51"/>
        <v>0</v>
      </c>
      <c r="DG33" s="51">
        <f t="shared" si="51"/>
        <v>0</v>
      </c>
      <c r="DH33" s="51">
        <f t="shared" si="51"/>
        <v>0</v>
      </c>
      <c r="DI33" s="51">
        <f t="shared" si="51"/>
        <v>0</v>
      </c>
      <c r="DJ33" s="51">
        <f t="shared" si="51"/>
        <v>0</v>
      </c>
      <c r="DK33" s="51">
        <f t="shared" si="51"/>
        <v>0</v>
      </c>
      <c r="DL33" s="51">
        <f t="shared" si="51"/>
        <v>0</v>
      </c>
      <c r="DM33" s="51">
        <f t="shared" si="52"/>
        <v>0</v>
      </c>
      <c r="DN33" s="51">
        <f t="shared" si="52"/>
        <v>0</v>
      </c>
      <c r="DO33" s="51">
        <f t="shared" si="52"/>
        <v>0</v>
      </c>
      <c r="DP33" s="51">
        <f t="shared" si="52"/>
        <v>0</v>
      </c>
      <c r="DQ33" s="51">
        <f t="shared" si="52"/>
        <v>0</v>
      </c>
      <c r="DR33" s="51">
        <f t="shared" si="52"/>
        <v>0</v>
      </c>
      <c r="DS33" s="51">
        <f t="shared" si="52"/>
        <v>0</v>
      </c>
      <c r="DT33" s="51">
        <f t="shared" si="52"/>
        <v>0</v>
      </c>
      <c r="DU33" s="51">
        <f t="shared" si="52"/>
        <v>0</v>
      </c>
      <c r="DV33" s="51">
        <f t="shared" si="52"/>
        <v>0</v>
      </c>
      <c r="DW33" s="51">
        <f t="shared" si="53"/>
        <v>0</v>
      </c>
      <c r="DX33" s="51">
        <f t="shared" si="53"/>
        <v>0</v>
      </c>
      <c r="DY33" s="51">
        <f t="shared" si="53"/>
        <v>0</v>
      </c>
      <c r="DZ33" s="51">
        <f t="shared" si="53"/>
        <v>0</v>
      </c>
      <c r="EA33" s="51">
        <f t="shared" si="53"/>
        <v>0</v>
      </c>
      <c r="EB33" s="51">
        <f t="shared" si="53"/>
        <v>0</v>
      </c>
      <c r="EC33" s="51">
        <f t="shared" si="53"/>
        <v>0</v>
      </c>
      <c r="ED33" s="51">
        <f t="shared" si="53"/>
        <v>0</v>
      </c>
      <c r="EE33" s="51">
        <f t="shared" si="53"/>
        <v>0</v>
      </c>
      <c r="EF33" s="51">
        <f t="shared" si="53"/>
        <v>0</v>
      </c>
      <c r="EG33" s="51">
        <f t="shared" si="54"/>
        <v>0</v>
      </c>
      <c r="EH33" s="51">
        <f t="shared" si="54"/>
        <v>0</v>
      </c>
      <c r="EI33" s="51">
        <f t="shared" si="54"/>
        <v>0</v>
      </c>
      <c r="EJ33" s="51">
        <f t="shared" si="54"/>
        <v>0</v>
      </c>
      <c r="EK33" s="51">
        <f t="shared" si="54"/>
        <v>0</v>
      </c>
      <c r="EL33" s="51">
        <f t="shared" si="54"/>
        <v>0</v>
      </c>
      <c r="EM33" s="51">
        <f t="shared" si="54"/>
        <v>0</v>
      </c>
      <c r="EN33" s="51">
        <f t="shared" si="54"/>
        <v>0</v>
      </c>
      <c r="EO33" s="51">
        <f t="shared" si="54"/>
        <v>0</v>
      </c>
      <c r="EP33" s="51">
        <f t="shared" si="54"/>
        <v>0</v>
      </c>
    </row>
    <row r="34" spans="1:147" x14ac:dyDescent="0.2">
      <c r="A34" t="s">
        <v>73</v>
      </c>
      <c r="X34" t="b">
        <f t="shared" si="30"/>
        <v>1</v>
      </c>
      <c r="Y34" s="50">
        <v>10000</v>
      </c>
      <c r="Z34" s="62">
        <v>2</v>
      </c>
      <c r="AA34" s="51">
        <f t="shared" si="43"/>
        <v>0.16666666666666666</v>
      </c>
      <c r="AB34" s="51">
        <f t="shared" si="43"/>
        <v>0.16666666666666666</v>
      </c>
      <c r="AC34" s="51">
        <f t="shared" si="43"/>
        <v>0.16666666666666666</v>
      </c>
      <c r="AD34" s="51">
        <f t="shared" si="43"/>
        <v>0.16666666666666666</v>
      </c>
      <c r="AE34" s="51">
        <f t="shared" si="43"/>
        <v>0.16666666666666666</v>
      </c>
      <c r="AF34" s="51">
        <f t="shared" si="43"/>
        <v>0.16666666666666666</v>
      </c>
      <c r="AG34" s="51">
        <f t="shared" si="43"/>
        <v>0</v>
      </c>
      <c r="AH34" s="51">
        <f t="shared" si="43"/>
        <v>0</v>
      </c>
      <c r="AI34" s="51">
        <f t="shared" si="43"/>
        <v>0</v>
      </c>
      <c r="AJ34" s="51">
        <f t="shared" si="43"/>
        <v>0</v>
      </c>
      <c r="AK34" s="51">
        <f t="shared" si="44"/>
        <v>0</v>
      </c>
      <c r="AL34" s="51">
        <f t="shared" si="44"/>
        <v>0</v>
      </c>
      <c r="AM34" s="51">
        <f t="shared" si="44"/>
        <v>0</v>
      </c>
      <c r="AN34" s="51">
        <f t="shared" si="44"/>
        <v>0</v>
      </c>
      <c r="AO34" s="51">
        <f t="shared" si="44"/>
        <v>0</v>
      </c>
      <c r="AP34" s="51">
        <f t="shared" si="44"/>
        <v>0</v>
      </c>
      <c r="AQ34" s="51">
        <f t="shared" si="44"/>
        <v>0</v>
      </c>
      <c r="AR34" s="51">
        <f t="shared" si="44"/>
        <v>0</v>
      </c>
      <c r="AS34" s="51">
        <f t="shared" si="44"/>
        <v>0</v>
      </c>
      <c r="AT34" s="51">
        <f t="shared" si="44"/>
        <v>0</v>
      </c>
      <c r="AU34" s="51">
        <f t="shared" si="45"/>
        <v>0</v>
      </c>
      <c r="AV34" s="51">
        <f t="shared" si="45"/>
        <v>0</v>
      </c>
      <c r="AW34" s="51">
        <f t="shared" si="45"/>
        <v>0</v>
      </c>
      <c r="AX34" s="51">
        <f t="shared" si="45"/>
        <v>0</v>
      </c>
      <c r="AY34" s="51">
        <f t="shared" si="45"/>
        <v>0</v>
      </c>
      <c r="AZ34" s="51">
        <f t="shared" si="45"/>
        <v>0</v>
      </c>
      <c r="BA34" s="51">
        <f t="shared" si="45"/>
        <v>0</v>
      </c>
      <c r="BB34" s="51">
        <f t="shared" si="45"/>
        <v>0</v>
      </c>
      <c r="BC34" s="51">
        <f t="shared" si="45"/>
        <v>0</v>
      </c>
      <c r="BD34" s="51">
        <f t="shared" si="45"/>
        <v>0</v>
      </c>
      <c r="BE34" s="51">
        <f t="shared" si="46"/>
        <v>0</v>
      </c>
      <c r="BF34" s="51">
        <f t="shared" si="46"/>
        <v>0</v>
      </c>
      <c r="BG34" s="51">
        <f t="shared" si="46"/>
        <v>0</v>
      </c>
      <c r="BH34" s="51">
        <f t="shared" si="46"/>
        <v>0</v>
      </c>
      <c r="BI34" s="51">
        <f t="shared" si="46"/>
        <v>0</v>
      </c>
      <c r="BJ34" s="51">
        <f t="shared" si="46"/>
        <v>0</v>
      </c>
      <c r="BK34" s="51">
        <f t="shared" si="46"/>
        <v>0</v>
      </c>
      <c r="BL34" s="51">
        <f t="shared" si="46"/>
        <v>0</v>
      </c>
      <c r="BM34" s="51">
        <f t="shared" si="46"/>
        <v>0</v>
      </c>
      <c r="BN34" s="51">
        <f t="shared" si="46"/>
        <v>0</v>
      </c>
      <c r="BO34" s="51">
        <f t="shared" si="47"/>
        <v>0</v>
      </c>
      <c r="BP34" s="51">
        <f t="shared" si="47"/>
        <v>0</v>
      </c>
      <c r="BQ34" s="51">
        <f t="shared" si="47"/>
        <v>0</v>
      </c>
      <c r="BR34" s="51">
        <f t="shared" si="47"/>
        <v>0</v>
      </c>
      <c r="BS34" s="51">
        <f t="shared" si="47"/>
        <v>0</v>
      </c>
      <c r="BT34" s="51">
        <f t="shared" si="47"/>
        <v>0</v>
      </c>
      <c r="BU34" s="51">
        <f t="shared" si="47"/>
        <v>0</v>
      </c>
      <c r="BV34" s="51">
        <f t="shared" si="47"/>
        <v>0</v>
      </c>
      <c r="BW34" s="51">
        <f t="shared" si="47"/>
        <v>0</v>
      </c>
      <c r="BX34" s="51">
        <f t="shared" si="47"/>
        <v>0</v>
      </c>
      <c r="BY34" s="51">
        <f t="shared" si="48"/>
        <v>0</v>
      </c>
      <c r="BZ34" s="51">
        <f t="shared" si="48"/>
        <v>0</v>
      </c>
      <c r="CA34" s="51">
        <f t="shared" si="48"/>
        <v>0</v>
      </c>
      <c r="CB34" s="51">
        <f t="shared" si="48"/>
        <v>0</v>
      </c>
      <c r="CC34" s="51">
        <f t="shared" si="48"/>
        <v>0</v>
      </c>
      <c r="CD34" s="51">
        <f t="shared" si="48"/>
        <v>0</v>
      </c>
      <c r="CE34" s="51">
        <f t="shared" si="48"/>
        <v>0</v>
      </c>
      <c r="CF34" s="51">
        <f t="shared" si="48"/>
        <v>0</v>
      </c>
      <c r="CG34" s="51">
        <f t="shared" si="48"/>
        <v>0</v>
      </c>
      <c r="CH34" s="51">
        <f t="shared" si="48"/>
        <v>0</v>
      </c>
      <c r="CI34" s="51">
        <f t="shared" si="49"/>
        <v>0</v>
      </c>
      <c r="CJ34" s="51">
        <f t="shared" si="49"/>
        <v>0</v>
      </c>
      <c r="CK34" s="51">
        <f t="shared" si="49"/>
        <v>0</v>
      </c>
      <c r="CL34" s="51">
        <f t="shared" si="49"/>
        <v>0</v>
      </c>
      <c r="CM34" s="51">
        <f t="shared" si="49"/>
        <v>0</v>
      </c>
      <c r="CN34" s="51">
        <f t="shared" si="49"/>
        <v>0</v>
      </c>
      <c r="CO34" s="51">
        <f t="shared" si="49"/>
        <v>0</v>
      </c>
      <c r="CP34" s="51">
        <f t="shared" si="49"/>
        <v>0</v>
      </c>
      <c r="CQ34" s="51">
        <f t="shared" si="49"/>
        <v>0</v>
      </c>
      <c r="CR34" s="51">
        <f t="shared" si="49"/>
        <v>0</v>
      </c>
      <c r="CS34" s="51">
        <f t="shared" si="50"/>
        <v>0</v>
      </c>
      <c r="CT34" s="51">
        <f t="shared" si="50"/>
        <v>0</v>
      </c>
      <c r="CU34" s="51">
        <f t="shared" si="50"/>
        <v>0</v>
      </c>
      <c r="CV34" s="51">
        <f t="shared" si="50"/>
        <v>0</v>
      </c>
      <c r="CW34" s="51">
        <f t="shared" si="50"/>
        <v>0</v>
      </c>
      <c r="CX34" s="51">
        <f t="shared" si="50"/>
        <v>0</v>
      </c>
      <c r="CY34" s="51">
        <f t="shared" si="50"/>
        <v>0</v>
      </c>
      <c r="CZ34" s="51">
        <f t="shared" si="50"/>
        <v>0</v>
      </c>
      <c r="DA34" s="51">
        <f t="shared" si="50"/>
        <v>0</v>
      </c>
      <c r="DB34" s="51">
        <f t="shared" si="50"/>
        <v>0</v>
      </c>
      <c r="DC34" s="51">
        <f t="shared" si="51"/>
        <v>0</v>
      </c>
      <c r="DD34" s="51">
        <f t="shared" si="51"/>
        <v>0</v>
      </c>
      <c r="DE34" s="51">
        <f t="shared" si="51"/>
        <v>0</v>
      </c>
      <c r="DF34" s="51">
        <f t="shared" si="51"/>
        <v>0</v>
      </c>
      <c r="DG34" s="51">
        <f t="shared" si="51"/>
        <v>0</v>
      </c>
      <c r="DH34" s="51">
        <f t="shared" si="51"/>
        <v>0</v>
      </c>
      <c r="DI34" s="51">
        <f t="shared" si="51"/>
        <v>0</v>
      </c>
      <c r="DJ34" s="51">
        <f t="shared" si="51"/>
        <v>0</v>
      </c>
      <c r="DK34" s="51">
        <f t="shared" si="51"/>
        <v>0</v>
      </c>
      <c r="DL34" s="51">
        <f t="shared" si="51"/>
        <v>0</v>
      </c>
      <c r="DM34" s="51">
        <f t="shared" si="52"/>
        <v>0</v>
      </c>
      <c r="DN34" s="51">
        <f t="shared" si="52"/>
        <v>0</v>
      </c>
      <c r="DO34" s="51">
        <f t="shared" si="52"/>
        <v>0</v>
      </c>
      <c r="DP34" s="51">
        <f t="shared" si="52"/>
        <v>0</v>
      </c>
      <c r="DQ34" s="51">
        <f t="shared" si="52"/>
        <v>0</v>
      </c>
      <c r="DR34" s="51">
        <f t="shared" si="52"/>
        <v>0</v>
      </c>
      <c r="DS34" s="51">
        <f t="shared" si="52"/>
        <v>0</v>
      </c>
      <c r="DT34" s="51">
        <f t="shared" si="52"/>
        <v>0</v>
      </c>
      <c r="DU34" s="51">
        <f t="shared" si="52"/>
        <v>0</v>
      </c>
      <c r="DV34" s="51">
        <f t="shared" si="52"/>
        <v>0</v>
      </c>
      <c r="DW34" s="51">
        <f t="shared" si="53"/>
        <v>0</v>
      </c>
      <c r="DX34" s="51">
        <f t="shared" si="53"/>
        <v>0</v>
      </c>
      <c r="DY34" s="51">
        <f t="shared" si="53"/>
        <v>0</v>
      </c>
      <c r="DZ34" s="51">
        <f t="shared" si="53"/>
        <v>0</v>
      </c>
      <c r="EA34" s="51">
        <f t="shared" si="53"/>
        <v>0</v>
      </c>
      <c r="EB34" s="51">
        <f t="shared" si="53"/>
        <v>0</v>
      </c>
      <c r="EC34" s="51">
        <f t="shared" si="53"/>
        <v>0</v>
      </c>
      <c r="ED34" s="51">
        <f t="shared" si="53"/>
        <v>0</v>
      </c>
      <c r="EE34" s="51">
        <f t="shared" si="53"/>
        <v>0</v>
      </c>
      <c r="EF34" s="51">
        <f t="shared" si="53"/>
        <v>0</v>
      </c>
      <c r="EG34" s="51">
        <f t="shared" si="54"/>
        <v>0</v>
      </c>
      <c r="EH34" s="51">
        <f t="shared" si="54"/>
        <v>0</v>
      </c>
      <c r="EI34" s="51">
        <f t="shared" si="54"/>
        <v>0</v>
      </c>
      <c r="EJ34" s="51">
        <f t="shared" si="54"/>
        <v>0</v>
      </c>
      <c r="EK34" s="51">
        <f t="shared" si="54"/>
        <v>0</v>
      </c>
      <c r="EL34" s="51">
        <f t="shared" si="54"/>
        <v>0</v>
      </c>
      <c r="EM34" s="51">
        <f t="shared" si="54"/>
        <v>0</v>
      </c>
      <c r="EN34" s="51">
        <f t="shared" si="54"/>
        <v>0</v>
      </c>
      <c r="EO34" s="51">
        <f t="shared" si="54"/>
        <v>0</v>
      </c>
      <c r="EP34" s="51">
        <f t="shared" si="54"/>
        <v>0</v>
      </c>
    </row>
    <row r="35" spans="1:147" x14ac:dyDescent="0.2">
      <c r="A35" t="s">
        <v>74</v>
      </c>
      <c r="X35" t="b">
        <f t="shared" si="30"/>
        <v>1</v>
      </c>
      <c r="Y35" s="50">
        <v>45000</v>
      </c>
      <c r="Z35" s="62">
        <v>2</v>
      </c>
      <c r="AA35" s="51">
        <f t="shared" si="43"/>
        <v>0.16666666666666666</v>
      </c>
      <c r="AB35" s="51">
        <f t="shared" si="43"/>
        <v>0.16666666666666666</v>
      </c>
      <c r="AC35" s="51">
        <f t="shared" si="43"/>
        <v>0.16666666666666666</v>
      </c>
      <c r="AD35" s="51">
        <f t="shared" si="43"/>
        <v>0.16666666666666666</v>
      </c>
      <c r="AE35" s="51">
        <f t="shared" si="43"/>
        <v>0.16666666666666666</v>
      </c>
      <c r="AF35" s="51">
        <f t="shared" si="43"/>
        <v>0.16666666666666666</v>
      </c>
      <c r="AG35" s="51">
        <f t="shared" si="43"/>
        <v>0</v>
      </c>
      <c r="AH35" s="51">
        <f t="shared" si="43"/>
        <v>0</v>
      </c>
      <c r="AI35" s="51">
        <f t="shared" si="43"/>
        <v>0</v>
      </c>
      <c r="AJ35" s="51">
        <f t="shared" si="43"/>
        <v>0</v>
      </c>
      <c r="AK35" s="51">
        <f t="shared" si="44"/>
        <v>0</v>
      </c>
      <c r="AL35" s="51">
        <f t="shared" si="44"/>
        <v>0</v>
      </c>
      <c r="AM35" s="51">
        <f t="shared" si="44"/>
        <v>0</v>
      </c>
      <c r="AN35" s="51">
        <f t="shared" si="44"/>
        <v>0</v>
      </c>
      <c r="AO35" s="51">
        <f t="shared" si="44"/>
        <v>0</v>
      </c>
      <c r="AP35" s="51">
        <f t="shared" si="44"/>
        <v>0</v>
      </c>
      <c r="AQ35" s="51">
        <f t="shared" si="44"/>
        <v>0</v>
      </c>
      <c r="AR35" s="51">
        <f t="shared" si="44"/>
        <v>0</v>
      </c>
      <c r="AS35" s="51">
        <f t="shared" si="44"/>
        <v>0</v>
      </c>
      <c r="AT35" s="51">
        <f t="shared" si="44"/>
        <v>0</v>
      </c>
      <c r="AU35" s="51">
        <f t="shared" si="45"/>
        <v>0</v>
      </c>
      <c r="AV35" s="51">
        <f t="shared" si="45"/>
        <v>0</v>
      </c>
      <c r="AW35" s="51">
        <f t="shared" si="45"/>
        <v>0</v>
      </c>
      <c r="AX35" s="51">
        <f t="shared" si="45"/>
        <v>0</v>
      </c>
      <c r="AY35" s="51">
        <f t="shared" si="45"/>
        <v>0</v>
      </c>
      <c r="AZ35" s="51">
        <f t="shared" si="45"/>
        <v>0</v>
      </c>
      <c r="BA35" s="51">
        <f t="shared" si="45"/>
        <v>0</v>
      </c>
      <c r="BB35" s="51">
        <f t="shared" si="45"/>
        <v>0</v>
      </c>
      <c r="BC35" s="51">
        <f t="shared" si="45"/>
        <v>0</v>
      </c>
      <c r="BD35" s="51">
        <f t="shared" si="45"/>
        <v>0</v>
      </c>
      <c r="BE35" s="51">
        <f t="shared" si="46"/>
        <v>0</v>
      </c>
      <c r="BF35" s="51">
        <f t="shared" si="46"/>
        <v>0</v>
      </c>
      <c r="BG35" s="51">
        <f t="shared" si="46"/>
        <v>0</v>
      </c>
      <c r="BH35" s="51">
        <f t="shared" si="46"/>
        <v>0</v>
      </c>
      <c r="BI35" s="51">
        <f t="shared" si="46"/>
        <v>0</v>
      </c>
      <c r="BJ35" s="51">
        <f t="shared" si="46"/>
        <v>0</v>
      </c>
      <c r="BK35" s="51">
        <f t="shared" si="46"/>
        <v>0</v>
      </c>
      <c r="BL35" s="51">
        <f t="shared" si="46"/>
        <v>0</v>
      </c>
      <c r="BM35" s="51">
        <f t="shared" si="46"/>
        <v>0</v>
      </c>
      <c r="BN35" s="51">
        <f t="shared" si="46"/>
        <v>0</v>
      </c>
      <c r="BO35" s="51">
        <f t="shared" si="47"/>
        <v>0</v>
      </c>
      <c r="BP35" s="51">
        <f t="shared" si="47"/>
        <v>0</v>
      </c>
      <c r="BQ35" s="51">
        <f t="shared" si="47"/>
        <v>0</v>
      </c>
      <c r="BR35" s="51">
        <f t="shared" si="47"/>
        <v>0</v>
      </c>
      <c r="BS35" s="51">
        <f t="shared" si="47"/>
        <v>0</v>
      </c>
      <c r="BT35" s="51">
        <f t="shared" si="47"/>
        <v>0</v>
      </c>
      <c r="BU35" s="51">
        <f t="shared" si="47"/>
        <v>0</v>
      </c>
      <c r="BV35" s="51">
        <f t="shared" si="47"/>
        <v>0</v>
      </c>
      <c r="BW35" s="51">
        <f t="shared" si="47"/>
        <v>0</v>
      </c>
      <c r="BX35" s="51">
        <f t="shared" si="47"/>
        <v>0</v>
      </c>
      <c r="BY35" s="51">
        <f t="shared" si="48"/>
        <v>0</v>
      </c>
      <c r="BZ35" s="51">
        <f t="shared" si="48"/>
        <v>0</v>
      </c>
      <c r="CA35" s="51">
        <f t="shared" si="48"/>
        <v>0</v>
      </c>
      <c r="CB35" s="51">
        <f t="shared" si="48"/>
        <v>0</v>
      </c>
      <c r="CC35" s="51">
        <f t="shared" si="48"/>
        <v>0</v>
      </c>
      <c r="CD35" s="51">
        <f t="shared" si="48"/>
        <v>0</v>
      </c>
      <c r="CE35" s="51">
        <f t="shared" si="48"/>
        <v>0</v>
      </c>
      <c r="CF35" s="51">
        <f t="shared" si="48"/>
        <v>0</v>
      </c>
      <c r="CG35" s="51">
        <f t="shared" si="48"/>
        <v>0</v>
      </c>
      <c r="CH35" s="51">
        <f t="shared" si="48"/>
        <v>0</v>
      </c>
      <c r="CI35" s="51">
        <f t="shared" si="49"/>
        <v>0</v>
      </c>
      <c r="CJ35" s="51">
        <f t="shared" si="49"/>
        <v>0</v>
      </c>
      <c r="CK35" s="51">
        <f t="shared" si="49"/>
        <v>0</v>
      </c>
      <c r="CL35" s="51">
        <f t="shared" si="49"/>
        <v>0</v>
      </c>
      <c r="CM35" s="51">
        <f t="shared" si="49"/>
        <v>0</v>
      </c>
      <c r="CN35" s="51">
        <f t="shared" si="49"/>
        <v>0</v>
      </c>
      <c r="CO35" s="51">
        <f t="shared" si="49"/>
        <v>0</v>
      </c>
      <c r="CP35" s="51">
        <f t="shared" si="49"/>
        <v>0</v>
      </c>
      <c r="CQ35" s="51">
        <f t="shared" si="49"/>
        <v>0</v>
      </c>
      <c r="CR35" s="51">
        <f t="shared" si="49"/>
        <v>0</v>
      </c>
      <c r="CS35" s="51">
        <f t="shared" si="50"/>
        <v>0</v>
      </c>
      <c r="CT35" s="51">
        <f t="shared" si="50"/>
        <v>0</v>
      </c>
      <c r="CU35" s="51">
        <f t="shared" si="50"/>
        <v>0</v>
      </c>
      <c r="CV35" s="51">
        <f t="shared" si="50"/>
        <v>0</v>
      </c>
      <c r="CW35" s="51">
        <f t="shared" si="50"/>
        <v>0</v>
      </c>
      <c r="CX35" s="51">
        <f t="shared" si="50"/>
        <v>0</v>
      </c>
      <c r="CY35" s="51">
        <f t="shared" si="50"/>
        <v>0</v>
      </c>
      <c r="CZ35" s="51">
        <f t="shared" si="50"/>
        <v>0</v>
      </c>
      <c r="DA35" s="51">
        <f t="shared" si="50"/>
        <v>0</v>
      </c>
      <c r="DB35" s="51">
        <f t="shared" si="50"/>
        <v>0</v>
      </c>
      <c r="DC35" s="51">
        <f t="shared" si="51"/>
        <v>0</v>
      </c>
      <c r="DD35" s="51">
        <f t="shared" si="51"/>
        <v>0</v>
      </c>
      <c r="DE35" s="51">
        <f t="shared" si="51"/>
        <v>0</v>
      </c>
      <c r="DF35" s="51">
        <f t="shared" si="51"/>
        <v>0</v>
      </c>
      <c r="DG35" s="51">
        <f t="shared" si="51"/>
        <v>0</v>
      </c>
      <c r="DH35" s="51">
        <f t="shared" si="51"/>
        <v>0</v>
      </c>
      <c r="DI35" s="51">
        <f t="shared" si="51"/>
        <v>0</v>
      </c>
      <c r="DJ35" s="51">
        <f t="shared" si="51"/>
        <v>0</v>
      </c>
      <c r="DK35" s="51">
        <f t="shared" si="51"/>
        <v>0</v>
      </c>
      <c r="DL35" s="51">
        <f t="shared" si="51"/>
        <v>0</v>
      </c>
      <c r="DM35" s="51">
        <f t="shared" si="52"/>
        <v>0</v>
      </c>
      <c r="DN35" s="51">
        <f t="shared" si="52"/>
        <v>0</v>
      </c>
      <c r="DO35" s="51">
        <f t="shared" si="52"/>
        <v>0</v>
      </c>
      <c r="DP35" s="51">
        <f t="shared" si="52"/>
        <v>0</v>
      </c>
      <c r="DQ35" s="51">
        <f t="shared" si="52"/>
        <v>0</v>
      </c>
      <c r="DR35" s="51">
        <f t="shared" si="52"/>
        <v>0</v>
      </c>
      <c r="DS35" s="51">
        <f t="shared" si="52"/>
        <v>0</v>
      </c>
      <c r="DT35" s="51">
        <f t="shared" si="52"/>
        <v>0</v>
      </c>
      <c r="DU35" s="51">
        <f t="shared" si="52"/>
        <v>0</v>
      </c>
      <c r="DV35" s="51">
        <f t="shared" si="52"/>
        <v>0</v>
      </c>
      <c r="DW35" s="51">
        <f t="shared" si="53"/>
        <v>0</v>
      </c>
      <c r="DX35" s="51">
        <f t="shared" si="53"/>
        <v>0</v>
      </c>
      <c r="DY35" s="51">
        <f t="shared" si="53"/>
        <v>0</v>
      </c>
      <c r="DZ35" s="51">
        <f t="shared" si="53"/>
        <v>0</v>
      </c>
      <c r="EA35" s="51">
        <f t="shared" si="53"/>
        <v>0</v>
      </c>
      <c r="EB35" s="51">
        <f t="shared" si="53"/>
        <v>0</v>
      </c>
      <c r="EC35" s="51">
        <f t="shared" si="53"/>
        <v>0</v>
      </c>
      <c r="ED35" s="51">
        <f t="shared" si="53"/>
        <v>0</v>
      </c>
      <c r="EE35" s="51">
        <f t="shared" si="53"/>
        <v>0</v>
      </c>
      <c r="EF35" s="51">
        <f t="shared" si="53"/>
        <v>0</v>
      </c>
      <c r="EG35" s="51">
        <f t="shared" si="54"/>
        <v>0</v>
      </c>
      <c r="EH35" s="51">
        <f t="shared" si="54"/>
        <v>0</v>
      </c>
      <c r="EI35" s="51">
        <f t="shared" si="54"/>
        <v>0</v>
      </c>
      <c r="EJ35" s="51">
        <f t="shared" si="54"/>
        <v>0</v>
      </c>
      <c r="EK35" s="51">
        <f t="shared" si="54"/>
        <v>0</v>
      </c>
      <c r="EL35" s="51">
        <f t="shared" si="54"/>
        <v>0</v>
      </c>
      <c r="EM35" s="51">
        <f t="shared" si="54"/>
        <v>0</v>
      </c>
      <c r="EN35" s="51">
        <f t="shared" si="54"/>
        <v>0</v>
      </c>
      <c r="EO35" s="51">
        <f t="shared" si="54"/>
        <v>0</v>
      </c>
      <c r="EP35" s="51">
        <f t="shared" si="54"/>
        <v>0</v>
      </c>
    </row>
    <row r="36" spans="1:147" x14ac:dyDescent="0.2">
      <c r="A36" t="s">
        <v>75</v>
      </c>
      <c r="X36" t="b">
        <f t="shared" si="30"/>
        <v>1</v>
      </c>
      <c r="Y36" s="50">
        <v>6500</v>
      </c>
      <c r="Z36" s="62">
        <v>2</v>
      </c>
      <c r="AA36" s="51">
        <f t="shared" si="43"/>
        <v>0.16666666666666666</v>
      </c>
      <c r="AB36" s="51">
        <f t="shared" si="43"/>
        <v>0.16666666666666666</v>
      </c>
      <c r="AC36" s="51">
        <f t="shared" si="43"/>
        <v>0.16666666666666666</v>
      </c>
      <c r="AD36" s="51">
        <f t="shared" si="43"/>
        <v>0.16666666666666666</v>
      </c>
      <c r="AE36" s="51">
        <f t="shared" si="43"/>
        <v>0.16666666666666666</v>
      </c>
      <c r="AF36" s="51">
        <f t="shared" si="43"/>
        <v>0.16666666666666666</v>
      </c>
      <c r="AG36" s="51">
        <f t="shared" si="43"/>
        <v>0</v>
      </c>
      <c r="AH36" s="51">
        <f t="shared" si="43"/>
        <v>0</v>
      </c>
      <c r="AI36" s="51">
        <f t="shared" si="43"/>
        <v>0</v>
      </c>
      <c r="AJ36" s="51">
        <f t="shared" si="43"/>
        <v>0</v>
      </c>
      <c r="AK36" s="51">
        <f t="shared" si="44"/>
        <v>0</v>
      </c>
      <c r="AL36" s="51">
        <f t="shared" si="44"/>
        <v>0</v>
      </c>
      <c r="AM36" s="51">
        <f t="shared" si="44"/>
        <v>0</v>
      </c>
      <c r="AN36" s="51">
        <f t="shared" si="44"/>
        <v>0</v>
      </c>
      <c r="AO36" s="51">
        <f t="shared" si="44"/>
        <v>0</v>
      </c>
      <c r="AP36" s="51">
        <f t="shared" si="44"/>
        <v>0</v>
      </c>
      <c r="AQ36" s="51">
        <f t="shared" si="44"/>
        <v>0</v>
      </c>
      <c r="AR36" s="51">
        <f t="shared" si="44"/>
        <v>0</v>
      </c>
      <c r="AS36" s="51">
        <f t="shared" si="44"/>
        <v>0</v>
      </c>
      <c r="AT36" s="51">
        <f t="shared" si="44"/>
        <v>0</v>
      </c>
      <c r="AU36" s="51">
        <f t="shared" si="45"/>
        <v>0</v>
      </c>
      <c r="AV36" s="51">
        <f t="shared" si="45"/>
        <v>0</v>
      </c>
      <c r="AW36" s="51">
        <f t="shared" si="45"/>
        <v>0</v>
      </c>
      <c r="AX36" s="51">
        <f t="shared" si="45"/>
        <v>0</v>
      </c>
      <c r="AY36" s="51">
        <f t="shared" si="45"/>
        <v>0</v>
      </c>
      <c r="AZ36" s="51">
        <f t="shared" si="45"/>
        <v>0</v>
      </c>
      <c r="BA36" s="51">
        <f t="shared" si="45"/>
        <v>0</v>
      </c>
      <c r="BB36" s="51">
        <f t="shared" si="45"/>
        <v>0</v>
      </c>
      <c r="BC36" s="51">
        <f t="shared" si="45"/>
        <v>0</v>
      </c>
      <c r="BD36" s="51">
        <f t="shared" si="45"/>
        <v>0</v>
      </c>
      <c r="BE36" s="51">
        <f t="shared" si="46"/>
        <v>0</v>
      </c>
      <c r="BF36" s="51">
        <f t="shared" si="46"/>
        <v>0</v>
      </c>
      <c r="BG36" s="51">
        <f t="shared" si="46"/>
        <v>0</v>
      </c>
      <c r="BH36" s="51">
        <f t="shared" si="46"/>
        <v>0</v>
      </c>
      <c r="BI36" s="51">
        <f t="shared" si="46"/>
        <v>0</v>
      </c>
      <c r="BJ36" s="51">
        <f t="shared" si="46"/>
        <v>0</v>
      </c>
      <c r="BK36" s="51">
        <f t="shared" si="46"/>
        <v>0</v>
      </c>
      <c r="BL36" s="51">
        <f t="shared" si="46"/>
        <v>0</v>
      </c>
      <c r="BM36" s="51">
        <f t="shared" si="46"/>
        <v>0</v>
      </c>
      <c r="BN36" s="51">
        <f t="shared" si="46"/>
        <v>0</v>
      </c>
      <c r="BO36" s="51">
        <f t="shared" si="47"/>
        <v>0</v>
      </c>
      <c r="BP36" s="51">
        <f t="shared" si="47"/>
        <v>0</v>
      </c>
      <c r="BQ36" s="51">
        <f t="shared" si="47"/>
        <v>0</v>
      </c>
      <c r="BR36" s="51">
        <f t="shared" si="47"/>
        <v>0</v>
      </c>
      <c r="BS36" s="51">
        <f t="shared" si="47"/>
        <v>0</v>
      </c>
      <c r="BT36" s="51">
        <f t="shared" si="47"/>
        <v>0</v>
      </c>
      <c r="BU36" s="51">
        <f t="shared" si="47"/>
        <v>0</v>
      </c>
      <c r="BV36" s="51">
        <f t="shared" si="47"/>
        <v>0</v>
      </c>
      <c r="BW36" s="51">
        <f t="shared" si="47"/>
        <v>0</v>
      </c>
      <c r="BX36" s="51">
        <f t="shared" si="47"/>
        <v>0</v>
      </c>
      <c r="BY36" s="51">
        <f t="shared" si="48"/>
        <v>0</v>
      </c>
      <c r="BZ36" s="51">
        <f t="shared" si="48"/>
        <v>0</v>
      </c>
      <c r="CA36" s="51">
        <f t="shared" si="48"/>
        <v>0</v>
      </c>
      <c r="CB36" s="51">
        <f t="shared" si="48"/>
        <v>0</v>
      </c>
      <c r="CC36" s="51">
        <f t="shared" si="48"/>
        <v>0</v>
      </c>
      <c r="CD36" s="51">
        <f t="shared" si="48"/>
        <v>0</v>
      </c>
      <c r="CE36" s="51">
        <f t="shared" si="48"/>
        <v>0</v>
      </c>
      <c r="CF36" s="51">
        <f t="shared" si="48"/>
        <v>0</v>
      </c>
      <c r="CG36" s="51">
        <f t="shared" si="48"/>
        <v>0</v>
      </c>
      <c r="CH36" s="51">
        <f t="shared" si="48"/>
        <v>0</v>
      </c>
      <c r="CI36" s="51">
        <f t="shared" si="49"/>
        <v>0</v>
      </c>
      <c r="CJ36" s="51">
        <f t="shared" si="49"/>
        <v>0</v>
      </c>
      <c r="CK36" s="51">
        <f t="shared" si="49"/>
        <v>0</v>
      </c>
      <c r="CL36" s="51">
        <f t="shared" si="49"/>
        <v>0</v>
      </c>
      <c r="CM36" s="51">
        <f t="shared" si="49"/>
        <v>0</v>
      </c>
      <c r="CN36" s="51">
        <f t="shared" si="49"/>
        <v>0</v>
      </c>
      <c r="CO36" s="51">
        <f t="shared" si="49"/>
        <v>0</v>
      </c>
      <c r="CP36" s="51">
        <f t="shared" si="49"/>
        <v>0</v>
      </c>
      <c r="CQ36" s="51">
        <f t="shared" si="49"/>
        <v>0</v>
      </c>
      <c r="CR36" s="51">
        <f t="shared" si="49"/>
        <v>0</v>
      </c>
      <c r="CS36" s="51">
        <f t="shared" si="50"/>
        <v>0</v>
      </c>
      <c r="CT36" s="51">
        <f t="shared" si="50"/>
        <v>0</v>
      </c>
      <c r="CU36" s="51">
        <f t="shared" si="50"/>
        <v>0</v>
      </c>
      <c r="CV36" s="51">
        <f t="shared" si="50"/>
        <v>0</v>
      </c>
      <c r="CW36" s="51">
        <f t="shared" si="50"/>
        <v>0</v>
      </c>
      <c r="CX36" s="51">
        <f t="shared" si="50"/>
        <v>0</v>
      </c>
      <c r="CY36" s="51">
        <f t="shared" si="50"/>
        <v>0</v>
      </c>
      <c r="CZ36" s="51">
        <f t="shared" si="50"/>
        <v>0</v>
      </c>
      <c r="DA36" s="51">
        <f t="shared" si="50"/>
        <v>0</v>
      </c>
      <c r="DB36" s="51">
        <f t="shared" si="50"/>
        <v>0</v>
      </c>
      <c r="DC36" s="51">
        <f t="shared" si="51"/>
        <v>0</v>
      </c>
      <c r="DD36" s="51">
        <f t="shared" si="51"/>
        <v>0</v>
      </c>
      <c r="DE36" s="51">
        <f t="shared" si="51"/>
        <v>0</v>
      </c>
      <c r="DF36" s="51">
        <f t="shared" si="51"/>
        <v>0</v>
      </c>
      <c r="DG36" s="51">
        <f t="shared" si="51"/>
        <v>0</v>
      </c>
      <c r="DH36" s="51">
        <f t="shared" si="51"/>
        <v>0</v>
      </c>
      <c r="DI36" s="51">
        <f t="shared" si="51"/>
        <v>0</v>
      </c>
      <c r="DJ36" s="51">
        <f t="shared" si="51"/>
        <v>0</v>
      </c>
      <c r="DK36" s="51">
        <f t="shared" si="51"/>
        <v>0</v>
      </c>
      <c r="DL36" s="51">
        <f t="shared" si="51"/>
        <v>0</v>
      </c>
      <c r="DM36" s="51">
        <f t="shared" si="52"/>
        <v>0</v>
      </c>
      <c r="DN36" s="51">
        <f t="shared" si="52"/>
        <v>0</v>
      </c>
      <c r="DO36" s="51">
        <f t="shared" si="52"/>
        <v>0</v>
      </c>
      <c r="DP36" s="51">
        <f t="shared" si="52"/>
        <v>0</v>
      </c>
      <c r="DQ36" s="51">
        <f t="shared" si="52"/>
        <v>0</v>
      </c>
      <c r="DR36" s="51">
        <f t="shared" si="52"/>
        <v>0</v>
      </c>
      <c r="DS36" s="51">
        <f t="shared" si="52"/>
        <v>0</v>
      </c>
      <c r="DT36" s="51">
        <f t="shared" si="52"/>
        <v>0</v>
      </c>
      <c r="DU36" s="51">
        <f t="shared" si="52"/>
        <v>0</v>
      </c>
      <c r="DV36" s="51">
        <f t="shared" si="52"/>
        <v>0</v>
      </c>
      <c r="DW36" s="51">
        <f t="shared" si="53"/>
        <v>0</v>
      </c>
      <c r="DX36" s="51">
        <f t="shared" si="53"/>
        <v>0</v>
      </c>
      <c r="DY36" s="51">
        <f t="shared" si="53"/>
        <v>0</v>
      </c>
      <c r="DZ36" s="51">
        <f t="shared" si="53"/>
        <v>0</v>
      </c>
      <c r="EA36" s="51">
        <f t="shared" si="53"/>
        <v>0</v>
      </c>
      <c r="EB36" s="51">
        <f t="shared" si="53"/>
        <v>0</v>
      </c>
      <c r="EC36" s="51">
        <f t="shared" si="53"/>
        <v>0</v>
      </c>
      <c r="ED36" s="51">
        <f t="shared" si="53"/>
        <v>0</v>
      </c>
      <c r="EE36" s="51">
        <f t="shared" si="53"/>
        <v>0</v>
      </c>
      <c r="EF36" s="51">
        <f t="shared" si="53"/>
        <v>0</v>
      </c>
      <c r="EG36" s="51">
        <f t="shared" si="54"/>
        <v>0</v>
      </c>
      <c r="EH36" s="51">
        <f t="shared" si="54"/>
        <v>0</v>
      </c>
      <c r="EI36" s="51">
        <f t="shared" si="54"/>
        <v>0</v>
      </c>
      <c r="EJ36" s="51">
        <f t="shared" si="54"/>
        <v>0</v>
      </c>
      <c r="EK36" s="51">
        <f t="shared" si="54"/>
        <v>0</v>
      </c>
      <c r="EL36" s="51">
        <f t="shared" si="54"/>
        <v>0</v>
      </c>
      <c r="EM36" s="51">
        <f t="shared" si="54"/>
        <v>0</v>
      </c>
      <c r="EN36" s="51">
        <f t="shared" si="54"/>
        <v>0</v>
      </c>
      <c r="EO36" s="51">
        <f t="shared" si="54"/>
        <v>0</v>
      </c>
      <c r="EP36" s="51">
        <f t="shared" si="54"/>
        <v>0</v>
      </c>
    </row>
    <row r="37" spans="1:147" x14ac:dyDescent="0.2">
      <c r="A37" t="s">
        <v>107</v>
      </c>
      <c r="X37" t="b">
        <f t="shared" ref="X37" si="55">100%=SUM(AA37:EP37)</f>
        <v>1</v>
      </c>
      <c r="Y37" s="50">
        <v>6500</v>
      </c>
      <c r="Z37" s="62">
        <v>2</v>
      </c>
      <c r="AA37" s="51">
        <f t="shared" si="43"/>
        <v>0.16666666666666666</v>
      </c>
      <c r="AB37" s="51">
        <f t="shared" si="43"/>
        <v>0.16666666666666666</v>
      </c>
      <c r="AC37" s="51">
        <f t="shared" si="43"/>
        <v>0.16666666666666666</v>
      </c>
      <c r="AD37" s="51">
        <f t="shared" si="43"/>
        <v>0.16666666666666666</v>
      </c>
      <c r="AE37" s="51">
        <f t="shared" si="43"/>
        <v>0.16666666666666666</v>
      </c>
      <c r="AF37" s="51">
        <f t="shared" si="43"/>
        <v>0.16666666666666666</v>
      </c>
      <c r="AG37" s="51">
        <f t="shared" si="43"/>
        <v>0</v>
      </c>
      <c r="AH37" s="51">
        <f t="shared" si="43"/>
        <v>0</v>
      </c>
      <c r="AI37" s="51">
        <f t="shared" si="43"/>
        <v>0</v>
      </c>
      <c r="AJ37" s="51">
        <f t="shared" si="43"/>
        <v>0</v>
      </c>
      <c r="AK37" s="51">
        <f t="shared" si="44"/>
        <v>0</v>
      </c>
      <c r="AL37" s="51">
        <f t="shared" si="44"/>
        <v>0</v>
      </c>
      <c r="AM37" s="51">
        <f t="shared" si="44"/>
        <v>0</v>
      </c>
      <c r="AN37" s="51">
        <f t="shared" si="44"/>
        <v>0</v>
      </c>
      <c r="AO37" s="51">
        <f t="shared" si="44"/>
        <v>0</v>
      </c>
      <c r="AP37" s="51">
        <f t="shared" si="44"/>
        <v>0</v>
      </c>
      <c r="AQ37" s="51">
        <f t="shared" si="44"/>
        <v>0</v>
      </c>
      <c r="AR37" s="51">
        <f t="shared" si="44"/>
        <v>0</v>
      </c>
      <c r="AS37" s="51">
        <f t="shared" si="44"/>
        <v>0</v>
      </c>
      <c r="AT37" s="51">
        <f t="shared" si="44"/>
        <v>0</v>
      </c>
      <c r="AU37" s="51">
        <f t="shared" si="45"/>
        <v>0</v>
      </c>
      <c r="AV37" s="51">
        <f t="shared" si="45"/>
        <v>0</v>
      </c>
      <c r="AW37" s="51">
        <f t="shared" si="45"/>
        <v>0</v>
      </c>
      <c r="AX37" s="51">
        <f t="shared" si="45"/>
        <v>0</v>
      </c>
      <c r="AY37" s="51">
        <f t="shared" si="45"/>
        <v>0</v>
      </c>
      <c r="AZ37" s="51">
        <f t="shared" si="45"/>
        <v>0</v>
      </c>
      <c r="BA37" s="51">
        <f t="shared" si="45"/>
        <v>0</v>
      </c>
      <c r="BB37" s="51">
        <f t="shared" si="45"/>
        <v>0</v>
      </c>
      <c r="BC37" s="51">
        <f t="shared" si="45"/>
        <v>0</v>
      </c>
      <c r="BD37" s="51">
        <f t="shared" si="45"/>
        <v>0</v>
      </c>
      <c r="BE37" s="51">
        <f t="shared" si="46"/>
        <v>0</v>
      </c>
      <c r="BF37" s="51">
        <f t="shared" si="46"/>
        <v>0</v>
      </c>
      <c r="BG37" s="51">
        <f t="shared" si="46"/>
        <v>0</v>
      </c>
      <c r="BH37" s="51">
        <f t="shared" si="46"/>
        <v>0</v>
      </c>
      <c r="BI37" s="51">
        <f t="shared" si="46"/>
        <v>0</v>
      </c>
      <c r="BJ37" s="51">
        <f t="shared" si="46"/>
        <v>0</v>
      </c>
      <c r="BK37" s="51">
        <f t="shared" si="46"/>
        <v>0</v>
      </c>
      <c r="BL37" s="51">
        <f t="shared" si="46"/>
        <v>0</v>
      </c>
      <c r="BM37" s="51">
        <f t="shared" si="46"/>
        <v>0</v>
      </c>
      <c r="BN37" s="51">
        <f t="shared" si="46"/>
        <v>0</v>
      </c>
      <c r="BO37" s="51">
        <f t="shared" si="47"/>
        <v>0</v>
      </c>
      <c r="BP37" s="51">
        <f t="shared" si="47"/>
        <v>0</v>
      </c>
      <c r="BQ37" s="51">
        <f t="shared" si="47"/>
        <v>0</v>
      </c>
      <c r="BR37" s="51">
        <f t="shared" si="47"/>
        <v>0</v>
      </c>
      <c r="BS37" s="51">
        <f t="shared" si="47"/>
        <v>0</v>
      </c>
      <c r="BT37" s="51">
        <f t="shared" si="47"/>
        <v>0</v>
      </c>
      <c r="BU37" s="51">
        <f t="shared" si="47"/>
        <v>0</v>
      </c>
      <c r="BV37" s="51">
        <f t="shared" si="47"/>
        <v>0</v>
      </c>
      <c r="BW37" s="51">
        <f t="shared" si="47"/>
        <v>0</v>
      </c>
      <c r="BX37" s="51">
        <f t="shared" si="47"/>
        <v>0</v>
      </c>
      <c r="BY37" s="51">
        <f t="shared" si="48"/>
        <v>0</v>
      </c>
      <c r="BZ37" s="51">
        <f t="shared" si="48"/>
        <v>0</v>
      </c>
      <c r="CA37" s="51">
        <f t="shared" si="48"/>
        <v>0</v>
      </c>
      <c r="CB37" s="51">
        <f t="shared" si="48"/>
        <v>0</v>
      </c>
      <c r="CC37" s="51">
        <f t="shared" si="48"/>
        <v>0</v>
      </c>
      <c r="CD37" s="51">
        <f t="shared" si="48"/>
        <v>0</v>
      </c>
      <c r="CE37" s="51">
        <f t="shared" si="48"/>
        <v>0</v>
      </c>
      <c r="CF37" s="51">
        <f t="shared" si="48"/>
        <v>0</v>
      </c>
      <c r="CG37" s="51">
        <f t="shared" si="48"/>
        <v>0</v>
      </c>
      <c r="CH37" s="51">
        <f t="shared" si="48"/>
        <v>0</v>
      </c>
      <c r="CI37" s="51">
        <f t="shared" si="49"/>
        <v>0</v>
      </c>
      <c r="CJ37" s="51">
        <f t="shared" si="49"/>
        <v>0</v>
      </c>
      <c r="CK37" s="51">
        <f t="shared" si="49"/>
        <v>0</v>
      </c>
      <c r="CL37" s="51">
        <f t="shared" si="49"/>
        <v>0</v>
      </c>
      <c r="CM37" s="51">
        <f t="shared" si="49"/>
        <v>0</v>
      </c>
      <c r="CN37" s="51">
        <f t="shared" si="49"/>
        <v>0</v>
      </c>
      <c r="CO37" s="51">
        <f t="shared" si="49"/>
        <v>0</v>
      </c>
      <c r="CP37" s="51">
        <f t="shared" si="49"/>
        <v>0</v>
      </c>
      <c r="CQ37" s="51">
        <f t="shared" si="49"/>
        <v>0</v>
      </c>
      <c r="CR37" s="51">
        <f t="shared" si="49"/>
        <v>0</v>
      </c>
      <c r="CS37" s="51">
        <f t="shared" si="50"/>
        <v>0</v>
      </c>
      <c r="CT37" s="51">
        <f t="shared" si="50"/>
        <v>0</v>
      </c>
      <c r="CU37" s="51">
        <f t="shared" si="50"/>
        <v>0</v>
      </c>
      <c r="CV37" s="51">
        <f t="shared" si="50"/>
        <v>0</v>
      </c>
      <c r="CW37" s="51">
        <f t="shared" si="50"/>
        <v>0</v>
      </c>
      <c r="CX37" s="51">
        <f t="shared" si="50"/>
        <v>0</v>
      </c>
      <c r="CY37" s="51">
        <f t="shared" si="50"/>
        <v>0</v>
      </c>
      <c r="CZ37" s="51">
        <f t="shared" si="50"/>
        <v>0</v>
      </c>
      <c r="DA37" s="51">
        <f t="shared" si="50"/>
        <v>0</v>
      </c>
      <c r="DB37" s="51">
        <f t="shared" si="50"/>
        <v>0</v>
      </c>
      <c r="DC37" s="51">
        <f t="shared" si="51"/>
        <v>0</v>
      </c>
      <c r="DD37" s="51">
        <f t="shared" si="51"/>
        <v>0</v>
      </c>
      <c r="DE37" s="51">
        <f t="shared" si="51"/>
        <v>0</v>
      </c>
      <c r="DF37" s="51">
        <f t="shared" si="51"/>
        <v>0</v>
      </c>
      <c r="DG37" s="51">
        <f t="shared" si="51"/>
        <v>0</v>
      </c>
      <c r="DH37" s="51">
        <f t="shared" si="51"/>
        <v>0</v>
      </c>
      <c r="DI37" s="51">
        <f t="shared" si="51"/>
        <v>0</v>
      </c>
      <c r="DJ37" s="51">
        <f t="shared" si="51"/>
        <v>0</v>
      </c>
      <c r="DK37" s="51">
        <f t="shared" si="51"/>
        <v>0</v>
      </c>
      <c r="DL37" s="51">
        <f t="shared" si="51"/>
        <v>0</v>
      </c>
      <c r="DM37" s="51">
        <f t="shared" si="52"/>
        <v>0</v>
      </c>
      <c r="DN37" s="51">
        <f t="shared" si="52"/>
        <v>0</v>
      </c>
      <c r="DO37" s="51">
        <f t="shared" si="52"/>
        <v>0</v>
      </c>
      <c r="DP37" s="51">
        <f t="shared" si="52"/>
        <v>0</v>
      </c>
      <c r="DQ37" s="51">
        <f t="shared" si="52"/>
        <v>0</v>
      </c>
      <c r="DR37" s="51">
        <f t="shared" si="52"/>
        <v>0</v>
      </c>
      <c r="DS37" s="51">
        <f t="shared" si="52"/>
        <v>0</v>
      </c>
      <c r="DT37" s="51">
        <f t="shared" si="52"/>
        <v>0</v>
      </c>
      <c r="DU37" s="51">
        <f t="shared" si="52"/>
        <v>0</v>
      </c>
      <c r="DV37" s="51">
        <f t="shared" si="52"/>
        <v>0</v>
      </c>
      <c r="DW37" s="51">
        <f t="shared" si="53"/>
        <v>0</v>
      </c>
      <c r="DX37" s="51">
        <f t="shared" si="53"/>
        <v>0</v>
      </c>
      <c r="DY37" s="51">
        <f t="shared" si="53"/>
        <v>0</v>
      </c>
      <c r="DZ37" s="51">
        <f t="shared" si="53"/>
        <v>0</v>
      </c>
      <c r="EA37" s="51">
        <f t="shared" si="53"/>
        <v>0</v>
      </c>
      <c r="EB37" s="51">
        <f t="shared" si="53"/>
        <v>0</v>
      </c>
      <c r="EC37" s="51">
        <f t="shared" si="53"/>
        <v>0</v>
      </c>
      <c r="ED37" s="51">
        <f t="shared" si="53"/>
        <v>0</v>
      </c>
      <c r="EE37" s="51">
        <f t="shared" si="53"/>
        <v>0</v>
      </c>
      <c r="EF37" s="51">
        <f t="shared" si="53"/>
        <v>0</v>
      </c>
      <c r="EG37" s="51">
        <f t="shared" si="54"/>
        <v>0</v>
      </c>
      <c r="EH37" s="51">
        <f t="shared" si="54"/>
        <v>0</v>
      </c>
      <c r="EI37" s="51">
        <f t="shared" si="54"/>
        <v>0</v>
      </c>
      <c r="EJ37" s="51">
        <f t="shared" si="54"/>
        <v>0</v>
      </c>
      <c r="EK37" s="51">
        <f t="shared" si="54"/>
        <v>0</v>
      </c>
      <c r="EL37" s="51">
        <f t="shared" si="54"/>
        <v>0</v>
      </c>
      <c r="EM37" s="51">
        <f t="shared" si="54"/>
        <v>0</v>
      </c>
      <c r="EN37" s="51">
        <f t="shared" si="54"/>
        <v>0</v>
      </c>
      <c r="EO37" s="51">
        <f t="shared" si="54"/>
        <v>0</v>
      </c>
      <c r="EP37" s="51">
        <f t="shared" si="54"/>
        <v>0</v>
      </c>
    </row>
    <row r="38" spans="1:147" x14ac:dyDescent="0.2">
      <c r="A38" t="s">
        <v>76</v>
      </c>
      <c r="X38" t="b">
        <f t="shared" si="30"/>
        <v>1</v>
      </c>
      <c r="Y38" s="50">
        <v>45000</v>
      </c>
      <c r="Z38" s="62">
        <v>2</v>
      </c>
      <c r="AA38" s="51">
        <f t="shared" si="43"/>
        <v>0.16666666666666666</v>
      </c>
      <c r="AB38" s="51">
        <f t="shared" si="43"/>
        <v>0.16666666666666666</v>
      </c>
      <c r="AC38" s="51">
        <f t="shared" si="43"/>
        <v>0.16666666666666666</v>
      </c>
      <c r="AD38" s="51">
        <f t="shared" si="43"/>
        <v>0.16666666666666666</v>
      </c>
      <c r="AE38" s="51">
        <f t="shared" si="43"/>
        <v>0.16666666666666666</v>
      </c>
      <c r="AF38" s="51">
        <f t="shared" si="43"/>
        <v>0.16666666666666666</v>
      </c>
      <c r="AG38" s="51">
        <f t="shared" si="43"/>
        <v>0</v>
      </c>
      <c r="AH38" s="51">
        <f t="shared" si="43"/>
        <v>0</v>
      </c>
      <c r="AI38" s="51">
        <f t="shared" si="43"/>
        <v>0</v>
      </c>
      <c r="AJ38" s="51">
        <f t="shared" si="43"/>
        <v>0</v>
      </c>
      <c r="AK38" s="51">
        <f t="shared" si="44"/>
        <v>0</v>
      </c>
      <c r="AL38" s="51">
        <f t="shared" si="44"/>
        <v>0</v>
      </c>
      <c r="AM38" s="51">
        <f t="shared" si="44"/>
        <v>0</v>
      </c>
      <c r="AN38" s="51">
        <f t="shared" si="44"/>
        <v>0</v>
      </c>
      <c r="AO38" s="51">
        <f t="shared" si="44"/>
        <v>0</v>
      </c>
      <c r="AP38" s="51">
        <f t="shared" si="44"/>
        <v>0</v>
      </c>
      <c r="AQ38" s="51">
        <f t="shared" si="44"/>
        <v>0</v>
      </c>
      <c r="AR38" s="51">
        <f t="shared" si="44"/>
        <v>0</v>
      </c>
      <c r="AS38" s="51">
        <f t="shared" si="44"/>
        <v>0</v>
      </c>
      <c r="AT38" s="51">
        <f t="shared" si="44"/>
        <v>0</v>
      </c>
      <c r="AU38" s="51">
        <f t="shared" si="45"/>
        <v>0</v>
      </c>
      <c r="AV38" s="51">
        <f t="shared" si="45"/>
        <v>0</v>
      </c>
      <c r="AW38" s="51">
        <f t="shared" si="45"/>
        <v>0</v>
      </c>
      <c r="AX38" s="51">
        <f t="shared" si="45"/>
        <v>0</v>
      </c>
      <c r="AY38" s="51">
        <f t="shared" si="45"/>
        <v>0</v>
      </c>
      <c r="AZ38" s="51">
        <f t="shared" si="45"/>
        <v>0</v>
      </c>
      <c r="BA38" s="51">
        <f t="shared" si="45"/>
        <v>0</v>
      </c>
      <c r="BB38" s="51">
        <f t="shared" si="45"/>
        <v>0</v>
      </c>
      <c r="BC38" s="51">
        <f t="shared" si="45"/>
        <v>0</v>
      </c>
      <c r="BD38" s="51">
        <f t="shared" si="45"/>
        <v>0</v>
      </c>
      <c r="BE38" s="51">
        <f t="shared" si="46"/>
        <v>0</v>
      </c>
      <c r="BF38" s="51">
        <f t="shared" si="46"/>
        <v>0</v>
      </c>
      <c r="BG38" s="51">
        <f t="shared" si="46"/>
        <v>0</v>
      </c>
      <c r="BH38" s="51">
        <f t="shared" si="46"/>
        <v>0</v>
      </c>
      <c r="BI38" s="51">
        <f t="shared" si="46"/>
        <v>0</v>
      </c>
      <c r="BJ38" s="51">
        <f t="shared" si="46"/>
        <v>0</v>
      </c>
      <c r="BK38" s="51">
        <f t="shared" si="46"/>
        <v>0</v>
      </c>
      <c r="BL38" s="51">
        <f t="shared" si="46"/>
        <v>0</v>
      </c>
      <c r="BM38" s="51">
        <f t="shared" si="46"/>
        <v>0</v>
      </c>
      <c r="BN38" s="51">
        <f t="shared" si="46"/>
        <v>0</v>
      </c>
      <c r="BO38" s="51">
        <f t="shared" si="47"/>
        <v>0</v>
      </c>
      <c r="BP38" s="51">
        <f t="shared" si="47"/>
        <v>0</v>
      </c>
      <c r="BQ38" s="51">
        <f t="shared" si="47"/>
        <v>0</v>
      </c>
      <c r="BR38" s="51">
        <f t="shared" si="47"/>
        <v>0</v>
      </c>
      <c r="BS38" s="51">
        <f t="shared" si="47"/>
        <v>0</v>
      </c>
      <c r="BT38" s="51">
        <f t="shared" si="47"/>
        <v>0</v>
      </c>
      <c r="BU38" s="51">
        <f t="shared" si="47"/>
        <v>0</v>
      </c>
      <c r="BV38" s="51">
        <f t="shared" si="47"/>
        <v>0</v>
      </c>
      <c r="BW38" s="51">
        <f t="shared" si="47"/>
        <v>0</v>
      </c>
      <c r="BX38" s="51">
        <f t="shared" si="47"/>
        <v>0</v>
      </c>
      <c r="BY38" s="51">
        <f t="shared" si="48"/>
        <v>0</v>
      </c>
      <c r="BZ38" s="51">
        <f t="shared" si="48"/>
        <v>0</v>
      </c>
      <c r="CA38" s="51">
        <f t="shared" si="48"/>
        <v>0</v>
      </c>
      <c r="CB38" s="51">
        <f t="shared" si="48"/>
        <v>0</v>
      </c>
      <c r="CC38" s="51">
        <f t="shared" si="48"/>
        <v>0</v>
      </c>
      <c r="CD38" s="51">
        <f t="shared" si="48"/>
        <v>0</v>
      </c>
      <c r="CE38" s="51">
        <f t="shared" si="48"/>
        <v>0</v>
      </c>
      <c r="CF38" s="51">
        <f t="shared" si="48"/>
        <v>0</v>
      </c>
      <c r="CG38" s="51">
        <f t="shared" si="48"/>
        <v>0</v>
      </c>
      <c r="CH38" s="51">
        <f t="shared" si="48"/>
        <v>0</v>
      </c>
      <c r="CI38" s="51">
        <f t="shared" si="49"/>
        <v>0</v>
      </c>
      <c r="CJ38" s="51">
        <f t="shared" si="49"/>
        <v>0</v>
      </c>
      <c r="CK38" s="51">
        <f t="shared" si="49"/>
        <v>0</v>
      </c>
      <c r="CL38" s="51">
        <f t="shared" si="49"/>
        <v>0</v>
      </c>
      <c r="CM38" s="51">
        <f t="shared" si="49"/>
        <v>0</v>
      </c>
      <c r="CN38" s="51">
        <f t="shared" si="49"/>
        <v>0</v>
      </c>
      <c r="CO38" s="51">
        <f t="shared" si="49"/>
        <v>0</v>
      </c>
      <c r="CP38" s="51">
        <f t="shared" si="49"/>
        <v>0</v>
      </c>
      <c r="CQ38" s="51">
        <f t="shared" si="49"/>
        <v>0</v>
      </c>
      <c r="CR38" s="51">
        <f t="shared" si="49"/>
        <v>0</v>
      </c>
      <c r="CS38" s="51">
        <f t="shared" si="50"/>
        <v>0</v>
      </c>
      <c r="CT38" s="51">
        <f t="shared" si="50"/>
        <v>0</v>
      </c>
      <c r="CU38" s="51">
        <f t="shared" si="50"/>
        <v>0</v>
      </c>
      <c r="CV38" s="51">
        <f t="shared" si="50"/>
        <v>0</v>
      </c>
      <c r="CW38" s="51">
        <f t="shared" si="50"/>
        <v>0</v>
      </c>
      <c r="CX38" s="51">
        <f t="shared" si="50"/>
        <v>0</v>
      </c>
      <c r="CY38" s="51">
        <f t="shared" si="50"/>
        <v>0</v>
      </c>
      <c r="CZ38" s="51">
        <f t="shared" si="50"/>
        <v>0</v>
      </c>
      <c r="DA38" s="51">
        <f t="shared" si="50"/>
        <v>0</v>
      </c>
      <c r="DB38" s="51">
        <f t="shared" si="50"/>
        <v>0</v>
      </c>
      <c r="DC38" s="51">
        <f t="shared" si="51"/>
        <v>0</v>
      </c>
      <c r="DD38" s="51">
        <f t="shared" si="51"/>
        <v>0</v>
      </c>
      <c r="DE38" s="51">
        <f t="shared" si="51"/>
        <v>0</v>
      </c>
      <c r="DF38" s="51">
        <f t="shared" si="51"/>
        <v>0</v>
      </c>
      <c r="DG38" s="51">
        <f t="shared" si="51"/>
        <v>0</v>
      </c>
      <c r="DH38" s="51">
        <f t="shared" si="51"/>
        <v>0</v>
      </c>
      <c r="DI38" s="51">
        <f t="shared" si="51"/>
        <v>0</v>
      </c>
      <c r="DJ38" s="51">
        <f t="shared" si="51"/>
        <v>0</v>
      </c>
      <c r="DK38" s="51">
        <f t="shared" si="51"/>
        <v>0</v>
      </c>
      <c r="DL38" s="51">
        <f t="shared" si="51"/>
        <v>0</v>
      </c>
      <c r="DM38" s="51">
        <f t="shared" si="52"/>
        <v>0</v>
      </c>
      <c r="DN38" s="51">
        <f t="shared" si="52"/>
        <v>0</v>
      </c>
      <c r="DO38" s="51">
        <f t="shared" si="52"/>
        <v>0</v>
      </c>
      <c r="DP38" s="51">
        <f t="shared" si="52"/>
        <v>0</v>
      </c>
      <c r="DQ38" s="51">
        <f t="shared" si="52"/>
        <v>0</v>
      </c>
      <c r="DR38" s="51">
        <f t="shared" si="52"/>
        <v>0</v>
      </c>
      <c r="DS38" s="51">
        <f t="shared" si="52"/>
        <v>0</v>
      </c>
      <c r="DT38" s="51">
        <f t="shared" si="52"/>
        <v>0</v>
      </c>
      <c r="DU38" s="51">
        <f t="shared" si="52"/>
        <v>0</v>
      </c>
      <c r="DV38" s="51">
        <f t="shared" si="52"/>
        <v>0</v>
      </c>
      <c r="DW38" s="51">
        <f t="shared" si="53"/>
        <v>0</v>
      </c>
      <c r="DX38" s="51">
        <f t="shared" si="53"/>
        <v>0</v>
      </c>
      <c r="DY38" s="51">
        <f t="shared" si="53"/>
        <v>0</v>
      </c>
      <c r="DZ38" s="51">
        <f t="shared" si="53"/>
        <v>0</v>
      </c>
      <c r="EA38" s="51">
        <f t="shared" si="53"/>
        <v>0</v>
      </c>
      <c r="EB38" s="51">
        <f t="shared" si="53"/>
        <v>0</v>
      </c>
      <c r="EC38" s="51">
        <f t="shared" si="53"/>
        <v>0</v>
      </c>
      <c r="ED38" s="51">
        <f t="shared" si="53"/>
        <v>0</v>
      </c>
      <c r="EE38" s="51">
        <f t="shared" si="53"/>
        <v>0</v>
      </c>
      <c r="EF38" s="51">
        <f t="shared" si="53"/>
        <v>0</v>
      </c>
      <c r="EG38" s="51">
        <f t="shared" si="54"/>
        <v>0</v>
      </c>
      <c r="EH38" s="51">
        <f t="shared" si="54"/>
        <v>0</v>
      </c>
      <c r="EI38" s="51">
        <f t="shared" si="54"/>
        <v>0</v>
      </c>
      <c r="EJ38" s="51">
        <f t="shared" si="54"/>
        <v>0</v>
      </c>
      <c r="EK38" s="51">
        <f t="shared" si="54"/>
        <v>0</v>
      </c>
      <c r="EL38" s="51">
        <f t="shared" si="54"/>
        <v>0</v>
      </c>
      <c r="EM38" s="51">
        <f t="shared" si="54"/>
        <v>0</v>
      </c>
      <c r="EN38" s="51">
        <f t="shared" si="54"/>
        <v>0</v>
      </c>
      <c r="EO38" s="51">
        <f t="shared" si="54"/>
        <v>0</v>
      </c>
      <c r="EP38" s="51">
        <f t="shared" si="54"/>
        <v>0</v>
      </c>
    </row>
    <row r="40" spans="1:147" s="44" customFormat="1" ht="15" x14ac:dyDescent="0.2">
      <c r="A40" s="44" t="s">
        <v>77</v>
      </c>
      <c r="X40" s="44" t="s">
        <v>78</v>
      </c>
      <c r="Y40" s="48">
        <f>SUBTOTAL(9,Y41:Y46)</f>
        <v>0</v>
      </c>
      <c r="Z40" s="60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1"/>
      <c r="BM40" s="51"/>
      <c r="BN40" s="51"/>
      <c r="BO40" s="51"/>
      <c r="BP40" s="51"/>
      <c r="BQ40" s="51"/>
      <c r="BR40" s="51"/>
      <c r="BS40" s="51"/>
      <c r="BT40" s="51"/>
      <c r="BU40" s="51"/>
      <c r="BV40" s="51"/>
      <c r="BW40" s="51"/>
      <c r="BX40" s="51"/>
      <c r="BY40" s="51"/>
      <c r="BZ40" s="51"/>
      <c r="CA40" s="51"/>
      <c r="CB40" s="51"/>
      <c r="CC40" s="51"/>
      <c r="CD40" s="51"/>
      <c r="CE40" s="51"/>
      <c r="CF40" s="51"/>
      <c r="CG40" s="51"/>
      <c r="CH40" s="51"/>
      <c r="CI40" s="51"/>
      <c r="CJ40" s="51"/>
      <c r="CK40" s="51"/>
      <c r="CL40" s="51"/>
      <c r="CM40" s="51"/>
      <c r="CN40" s="51"/>
      <c r="CO40" s="51"/>
      <c r="CP40" s="51"/>
      <c r="CQ40" s="51"/>
      <c r="CR40" s="51"/>
      <c r="CS40" s="51"/>
      <c r="CT40" s="51"/>
      <c r="CU40" s="51"/>
      <c r="CV40" s="51"/>
      <c r="CW40" s="51"/>
      <c r="CX40" s="51"/>
      <c r="CY40" s="51"/>
      <c r="CZ40" s="51"/>
      <c r="DA40" s="51"/>
      <c r="DB40" s="51"/>
      <c r="DC40" s="51"/>
      <c r="DD40" s="51"/>
      <c r="DE40" s="51"/>
      <c r="DF40" s="51"/>
      <c r="DG40" s="51"/>
      <c r="DH40" s="51"/>
      <c r="DI40" s="51"/>
      <c r="DJ40" s="51"/>
      <c r="DK40" s="51"/>
      <c r="DL40" s="51"/>
      <c r="DM40" s="51"/>
      <c r="DN40" s="51"/>
      <c r="DO40" s="51"/>
      <c r="DP40" s="51"/>
      <c r="DQ40" s="51"/>
      <c r="DR40" s="51"/>
      <c r="DS40" s="51"/>
      <c r="DT40" s="51"/>
      <c r="DU40" s="51"/>
      <c r="DV40" s="51"/>
      <c r="DW40" s="51"/>
      <c r="DX40" s="51"/>
      <c r="DY40" s="51"/>
      <c r="DZ40" s="51"/>
      <c r="EA40" s="51"/>
      <c r="EB40" s="51"/>
      <c r="EC40" s="51"/>
      <c r="ED40" s="51"/>
      <c r="EE40" s="51"/>
      <c r="EF40" s="51"/>
      <c r="EG40" s="51"/>
      <c r="EH40" s="51"/>
      <c r="EI40" s="51"/>
      <c r="EJ40" s="51"/>
      <c r="EK40" s="51"/>
      <c r="EL40" s="51"/>
      <c r="EM40" s="51"/>
      <c r="EN40" s="51"/>
      <c r="EO40" s="51"/>
      <c r="EP40" s="51"/>
      <c r="EQ40" s="60"/>
    </row>
    <row r="41" spans="1:147" x14ac:dyDescent="0.2">
      <c r="A41" t="s">
        <v>79</v>
      </c>
      <c r="X41" t="b">
        <f>100%=SUM(AA41:EP41)</f>
        <v>1</v>
      </c>
      <c r="Y41" s="50">
        <v>0</v>
      </c>
      <c r="Z41" s="62">
        <v>2</v>
      </c>
      <c r="AA41" s="51">
        <f t="shared" ref="AA41:AJ45" si="56">CHOOSE($Z41,AA$121,AA$123)</f>
        <v>0.16666666666666666</v>
      </c>
      <c r="AB41" s="51">
        <f t="shared" si="56"/>
        <v>0.16666666666666666</v>
      </c>
      <c r="AC41" s="51">
        <f t="shared" si="56"/>
        <v>0.16666666666666666</v>
      </c>
      <c r="AD41" s="51">
        <f t="shared" si="56"/>
        <v>0.16666666666666666</v>
      </c>
      <c r="AE41" s="51">
        <f t="shared" si="56"/>
        <v>0.16666666666666666</v>
      </c>
      <c r="AF41" s="51">
        <f t="shared" si="56"/>
        <v>0.16666666666666666</v>
      </c>
      <c r="AG41" s="51">
        <f t="shared" si="56"/>
        <v>0</v>
      </c>
      <c r="AH41" s="51">
        <f t="shared" si="56"/>
        <v>0</v>
      </c>
      <c r="AI41" s="51">
        <f t="shared" si="56"/>
        <v>0</v>
      </c>
      <c r="AJ41" s="51">
        <f t="shared" si="56"/>
        <v>0</v>
      </c>
      <c r="AK41" s="51">
        <f t="shared" ref="AK41:AT45" si="57">CHOOSE($Z41,AK$121,AK$123)</f>
        <v>0</v>
      </c>
      <c r="AL41" s="51">
        <f t="shared" si="57"/>
        <v>0</v>
      </c>
      <c r="AM41" s="51">
        <f t="shared" si="57"/>
        <v>0</v>
      </c>
      <c r="AN41" s="51">
        <f t="shared" si="57"/>
        <v>0</v>
      </c>
      <c r="AO41" s="51">
        <f t="shared" si="57"/>
        <v>0</v>
      </c>
      <c r="AP41" s="51">
        <f t="shared" si="57"/>
        <v>0</v>
      </c>
      <c r="AQ41" s="51">
        <f t="shared" si="57"/>
        <v>0</v>
      </c>
      <c r="AR41" s="51">
        <f t="shared" si="57"/>
        <v>0</v>
      </c>
      <c r="AS41" s="51">
        <f t="shared" si="57"/>
        <v>0</v>
      </c>
      <c r="AT41" s="51">
        <f t="shared" si="57"/>
        <v>0</v>
      </c>
      <c r="AU41" s="51">
        <f t="shared" ref="AU41:BD45" si="58">CHOOSE($Z41,AU$121,AU$123)</f>
        <v>0</v>
      </c>
      <c r="AV41" s="51">
        <f t="shared" si="58"/>
        <v>0</v>
      </c>
      <c r="AW41" s="51">
        <f t="shared" si="58"/>
        <v>0</v>
      </c>
      <c r="AX41" s="51">
        <f t="shared" si="58"/>
        <v>0</v>
      </c>
      <c r="AY41" s="51">
        <f t="shared" si="58"/>
        <v>0</v>
      </c>
      <c r="AZ41" s="51">
        <f t="shared" si="58"/>
        <v>0</v>
      </c>
      <c r="BA41" s="51">
        <f t="shared" si="58"/>
        <v>0</v>
      </c>
      <c r="BB41" s="51">
        <f t="shared" si="58"/>
        <v>0</v>
      </c>
      <c r="BC41" s="51">
        <f t="shared" si="58"/>
        <v>0</v>
      </c>
      <c r="BD41" s="51">
        <f t="shared" si="58"/>
        <v>0</v>
      </c>
      <c r="BE41" s="51">
        <f t="shared" ref="BE41:BN45" si="59">CHOOSE($Z41,BE$121,BE$123)</f>
        <v>0</v>
      </c>
      <c r="BF41" s="51">
        <f t="shared" si="59"/>
        <v>0</v>
      </c>
      <c r="BG41" s="51">
        <f t="shared" si="59"/>
        <v>0</v>
      </c>
      <c r="BH41" s="51">
        <f t="shared" si="59"/>
        <v>0</v>
      </c>
      <c r="BI41" s="51">
        <f t="shared" si="59"/>
        <v>0</v>
      </c>
      <c r="BJ41" s="51">
        <f t="shared" si="59"/>
        <v>0</v>
      </c>
      <c r="BK41" s="51">
        <f t="shared" si="59"/>
        <v>0</v>
      </c>
      <c r="BL41" s="51">
        <f t="shared" si="59"/>
        <v>0</v>
      </c>
      <c r="BM41" s="51">
        <f t="shared" si="59"/>
        <v>0</v>
      </c>
      <c r="BN41" s="51">
        <f t="shared" si="59"/>
        <v>0</v>
      </c>
      <c r="BO41" s="51">
        <f t="shared" ref="BO41:BX45" si="60">CHOOSE($Z41,BO$121,BO$123)</f>
        <v>0</v>
      </c>
      <c r="BP41" s="51">
        <f t="shared" si="60"/>
        <v>0</v>
      </c>
      <c r="BQ41" s="51">
        <f t="shared" si="60"/>
        <v>0</v>
      </c>
      <c r="BR41" s="51">
        <f t="shared" si="60"/>
        <v>0</v>
      </c>
      <c r="BS41" s="51">
        <f t="shared" si="60"/>
        <v>0</v>
      </c>
      <c r="BT41" s="51">
        <f t="shared" si="60"/>
        <v>0</v>
      </c>
      <c r="BU41" s="51">
        <f t="shared" si="60"/>
        <v>0</v>
      </c>
      <c r="BV41" s="51">
        <f t="shared" si="60"/>
        <v>0</v>
      </c>
      <c r="BW41" s="51">
        <f t="shared" si="60"/>
        <v>0</v>
      </c>
      <c r="BX41" s="51">
        <f t="shared" si="60"/>
        <v>0</v>
      </c>
      <c r="BY41" s="51">
        <f t="shared" ref="BY41:CH45" si="61">CHOOSE($Z41,BY$121,BY$123)</f>
        <v>0</v>
      </c>
      <c r="BZ41" s="51">
        <f t="shared" si="61"/>
        <v>0</v>
      </c>
      <c r="CA41" s="51">
        <f t="shared" si="61"/>
        <v>0</v>
      </c>
      <c r="CB41" s="51">
        <f t="shared" si="61"/>
        <v>0</v>
      </c>
      <c r="CC41" s="51">
        <f t="shared" si="61"/>
        <v>0</v>
      </c>
      <c r="CD41" s="51">
        <f t="shared" si="61"/>
        <v>0</v>
      </c>
      <c r="CE41" s="51">
        <f t="shared" si="61"/>
        <v>0</v>
      </c>
      <c r="CF41" s="51">
        <f t="shared" si="61"/>
        <v>0</v>
      </c>
      <c r="CG41" s="51">
        <f t="shared" si="61"/>
        <v>0</v>
      </c>
      <c r="CH41" s="51">
        <f t="shared" si="61"/>
        <v>0</v>
      </c>
      <c r="CI41" s="51">
        <f t="shared" ref="CI41:CR45" si="62">CHOOSE($Z41,CI$121,CI$123)</f>
        <v>0</v>
      </c>
      <c r="CJ41" s="51">
        <f t="shared" si="62"/>
        <v>0</v>
      </c>
      <c r="CK41" s="51">
        <f t="shared" si="62"/>
        <v>0</v>
      </c>
      <c r="CL41" s="51">
        <f t="shared" si="62"/>
        <v>0</v>
      </c>
      <c r="CM41" s="51">
        <f t="shared" si="62"/>
        <v>0</v>
      </c>
      <c r="CN41" s="51">
        <f t="shared" si="62"/>
        <v>0</v>
      </c>
      <c r="CO41" s="51">
        <f t="shared" si="62"/>
        <v>0</v>
      </c>
      <c r="CP41" s="51">
        <f t="shared" si="62"/>
        <v>0</v>
      </c>
      <c r="CQ41" s="51">
        <f t="shared" si="62"/>
        <v>0</v>
      </c>
      <c r="CR41" s="51">
        <f t="shared" si="62"/>
        <v>0</v>
      </c>
      <c r="CS41" s="51">
        <f t="shared" ref="CS41:DB45" si="63">CHOOSE($Z41,CS$121,CS$123)</f>
        <v>0</v>
      </c>
      <c r="CT41" s="51">
        <f t="shared" si="63"/>
        <v>0</v>
      </c>
      <c r="CU41" s="51">
        <f t="shared" si="63"/>
        <v>0</v>
      </c>
      <c r="CV41" s="51">
        <f t="shared" si="63"/>
        <v>0</v>
      </c>
      <c r="CW41" s="51">
        <f t="shared" si="63"/>
        <v>0</v>
      </c>
      <c r="CX41" s="51">
        <f t="shared" si="63"/>
        <v>0</v>
      </c>
      <c r="CY41" s="51">
        <f t="shared" si="63"/>
        <v>0</v>
      </c>
      <c r="CZ41" s="51">
        <f t="shared" si="63"/>
        <v>0</v>
      </c>
      <c r="DA41" s="51">
        <f t="shared" si="63"/>
        <v>0</v>
      </c>
      <c r="DB41" s="51">
        <f t="shared" si="63"/>
        <v>0</v>
      </c>
      <c r="DC41" s="51">
        <f t="shared" ref="DC41:DL45" si="64">CHOOSE($Z41,DC$121,DC$123)</f>
        <v>0</v>
      </c>
      <c r="DD41" s="51">
        <f t="shared" si="64"/>
        <v>0</v>
      </c>
      <c r="DE41" s="51">
        <f t="shared" si="64"/>
        <v>0</v>
      </c>
      <c r="DF41" s="51">
        <f t="shared" si="64"/>
        <v>0</v>
      </c>
      <c r="DG41" s="51">
        <f t="shared" si="64"/>
        <v>0</v>
      </c>
      <c r="DH41" s="51">
        <f t="shared" si="64"/>
        <v>0</v>
      </c>
      <c r="DI41" s="51">
        <f t="shared" si="64"/>
        <v>0</v>
      </c>
      <c r="DJ41" s="51">
        <f t="shared" si="64"/>
        <v>0</v>
      </c>
      <c r="DK41" s="51">
        <f t="shared" si="64"/>
        <v>0</v>
      </c>
      <c r="DL41" s="51">
        <f t="shared" si="64"/>
        <v>0</v>
      </c>
      <c r="DM41" s="51">
        <f t="shared" ref="DM41:DV45" si="65">CHOOSE($Z41,DM$121,DM$123)</f>
        <v>0</v>
      </c>
      <c r="DN41" s="51">
        <f t="shared" si="65"/>
        <v>0</v>
      </c>
      <c r="DO41" s="51">
        <f t="shared" si="65"/>
        <v>0</v>
      </c>
      <c r="DP41" s="51">
        <f t="shared" si="65"/>
        <v>0</v>
      </c>
      <c r="DQ41" s="51">
        <f t="shared" si="65"/>
        <v>0</v>
      </c>
      <c r="DR41" s="51">
        <f t="shared" si="65"/>
        <v>0</v>
      </c>
      <c r="DS41" s="51">
        <f t="shared" si="65"/>
        <v>0</v>
      </c>
      <c r="DT41" s="51">
        <f t="shared" si="65"/>
        <v>0</v>
      </c>
      <c r="DU41" s="51">
        <f t="shared" si="65"/>
        <v>0</v>
      </c>
      <c r="DV41" s="51">
        <f t="shared" si="65"/>
        <v>0</v>
      </c>
      <c r="DW41" s="51">
        <f t="shared" ref="DW41:EF45" si="66">CHOOSE($Z41,DW$121,DW$123)</f>
        <v>0</v>
      </c>
      <c r="DX41" s="51">
        <f t="shared" si="66"/>
        <v>0</v>
      </c>
      <c r="DY41" s="51">
        <f t="shared" si="66"/>
        <v>0</v>
      </c>
      <c r="DZ41" s="51">
        <f t="shared" si="66"/>
        <v>0</v>
      </c>
      <c r="EA41" s="51">
        <f t="shared" si="66"/>
        <v>0</v>
      </c>
      <c r="EB41" s="51">
        <f t="shared" si="66"/>
        <v>0</v>
      </c>
      <c r="EC41" s="51">
        <f t="shared" si="66"/>
        <v>0</v>
      </c>
      <c r="ED41" s="51">
        <f t="shared" si="66"/>
        <v>0</v>
      </c>
      <c r="EE41" s="51">
        <f t="shared" si="66"/>
        <v>0</v>
      </c>
      <c r="EF41" s="51">
        <f t="shared" si="66"/>
        <v>0</v>
      </c>
      <c r="EG41" s="51">
        <f t="shared" ref="EG41:EP45" si="67">CHOOSE($Z41,EG$121,EG$123)</f>
        <v>0</v>
      </c>
      <c r="EH41" s="51">
        <f t="shared" si="67"/>
        <v>0</v>
      </c>
      <c r="EI41" s="51">
        <f t="shared" si="67"/>
        <v>0</v>
      </c>
      <c r="EJ41" s="51">
        <f t="shared" si="67"/>
        <v>0</v>
      </c>
      <c r="EK41" s="51">
        <f t="shared" si="67"/>
        <v>0</v>
      </c>
      <c r="EL41" s="51">
        <f t="shared" si="67"/>
        <v>0</v>
      </c>
      <c r="EM41" s="51">
        <f t="shared" si="67"/>
        <v>0</v>
      </c>
      <c r="EN41" s="51">
        <f t="shared" si="67"/>
        <v>0</v>
      </c>
      <c r="EO41" s="51">
        <f t="shared" si="67"/>
        <v>0</v>
      </c>
      <c r="EP41" s="51">
        <f t="shared" si="67"/>
        <v>0</v>
      </c>
    </row>
    <row r="42" spans="1:147" x14ac:dyDescent="0.2">
      <c r="A42" t="s">
        <v>80</v>
      </c>
      <c r="X42" t="b">
        <f>100%=SUM(AA42:EP42)</f>
        <v>1</v>
      </c>
      <c r="Y42" s="50">
        <v>0</v>
      </c>
      <c r="Z42" s="62">
        <v>2</v>
      </c>
      <c r="AA42" s="51">
        <f t="shared" si="56"/>
        <v>0.16666666666666666</v>
      </c>
      <c r="AB42" s="51">
        <f t="shared" si="56"/>
        <v>0.16666666666666666</v>
      </c>
      <c r="AC42" s="51">
        <f t="shared" si="56"/>
        <v>0.16666666666666666</v>
      </c>
      <c r="AD42" s="51">
        <f t="shared" si="56"/>
        <v>0.16666666666666666</v>
      </c>
      <c r="AE42" s="51">
        <f t="shared" si="56"/>
        <v>0.16666666666666666</v>
      </c>
      <c r="AF42" s="51">
        <f t="shared" si="56"/>
        <v>0.16666666666666666</v>
      </c>
      <c r="AG42" s="51">
        <f t="shared" si="56"/>
        <v>0</v>
      </c>
      <c r="AH42" s="51">
        <f t="shared" si="56"/>
        <v>0</v>
      </c>
      <c r="AI42" s="51">
        <f t="shared" si="56"/>
        <v>0</v>
      </c>
      <c r="AJ42" s="51">
        <f t="shared" si="56"/>
        <v>0</v>
      </c>
      <c r="AK42" s="51">
        <f t="shared" si="57"/>
        <v>0</v>
      </c>
      <c r="AL42" s="51">
        <f t="shared" si="57"/>
        <v>0</v>
      </c>
      <c r="AM42" s="51">
        <f t="shared" si="57"/>
        <v>0</v>
      </c>
      <c r="AN42" s="51">
        <f t="shared" si="57"/>
        <v>0</v>
      </c>
      <c r="AO42" s="51">
        <f t="shared" si="57"/>
        <v>0</v>
      </c>
      <c r="AP42" s="51">
        <f t="shared" si="57"/>
        <v>0</v>
      </c>
      <c r="AQ42" s="51">
        <f t="shared" si="57"/>
        <v>0</v>
      </c>
      <c r="AR42" s="51">
        <f t="shared" si="57"/>
        <v>0</v>
      </c>
      <c r="AS42" s="51">
        <f t="shared" si="57"/>
        <v>0</v>
      </c>
      <c r="AT42" s="51">
        <f t="shared" si="57"/>
        <v>0</v>
      </c>
      <c r="AU42" s="51">
        <f t="shared" si="58"/>
        <v>0</v>
      </c>
      <c r="AV42" s="51">
        <f t="shared" si="58"/>
        <v>0</v>
      </c>
      <c r="AW42" s="51">
        <f t="shared" si="58"/>
        <v>0</v>
      </c>
      <c r="AX42" s="51">
        <f t="shared" si="58"/>
        <v>0</v>
      </c>
      <c r="AY42" s="51">
        <f t="shared" si="58"/>
        <v>0</v>
      </c>
      <c r="AZ42" s="51">
        <f t="shared" si="58"/>
        <v>0</v>
      </c>
      <c r="BA42" s="51">
        <f t="shared" si="58"/>
        <v>0</v>
      </c>
      <c r="BB42" s="51">
        <f t="shared" si="58"/>
        <v>0</v>
      </c>
      <c r="BC42" s="51">
        <f t="shared" si="58"/>
        <v>0</v>
      </c>
      <c r="BD42" s="51">
        <f t="shared" si="58"/>
        <v>0</v>
      </c>
      <c r="BE42" s="51">
        <f t="shared" si="59"/>
        <v>0</v>
      </c>
      <c r="BF42" s="51">
        <f t="shared" si="59"/>
        <v>0</v>
      </c>
      <c r="BG42" s="51">
        <f t="shared" si="59"/>
        <v>0</v>
      </c>
      <c r="BH42" s="51">
        <f t="shared" si="59"/>
        <v>0</v>
      </c>
      <c r="BI42" s="51">
        <f t="shared" si="59"/>
        <v>0</v>
      </c>
      <c r="BJ42" s="51">
        <f t="shared" si="59"/>
        <v>0</v>
      </c>
      <c r="BK42" s="51">
        <f t="shared" si="59"/>
        <v>0</v>
      </c>
      <c r="BL42" s="51">
        <f t="shared" si="59"/>
        <v>0</v>
      </c>
      <c r="BM42" s="51">
        <f t="shared" si="59"/>
        <v>0</v>
      </c>
      <c r="BN42" s="51">
        <f t="shared" si="59"/>
        <v>0</v>
      </c>
      <c r="BO42" s="51">
        <f t="shared" si="60"/>
        <v>0</v>
      </c>
      <c r="BP42" s="51">
        <f t="shared" si="60"/>
        <v>0</v>
      </c>
      <c r="BQ42" s="51">
        <f t="shared" si="60"/>
        <v>0</v>
      </c>
      <c r="BR42" s="51">
        <f t="shared" si="60"/>
        <v>0</v>
      </c>
      <c r="BS42" s="51">
        <f t="shared" si="60"/>
        <v>0</v>
      </c>
      <c r="BT42" s="51">
        <f t="shared" si="60"/>
        <v>0</v>
      </c>
      <c r="BU42" s="51">
        <f t="shared" si="60"/>
        <v>0</v>
      </c>
      <c r="BV42" s="51">
        <f t="shared" si="60"/>
        <v>0</v>
      </c>
      <c r="BW42" s="51">
        <f t="shared" si="60"/>
        <v>0</v>
      </c>
      <c r="BX42" s="51">
        <f t="shared" si="60"/>
        <v>0</v>
      </c>
      <c r="BY42" s="51">
        <f t="shared" si="61"/>
        <v>0</v>
      </c>
      <c r="BZ42" s="51">
        <f t="shared" si="61"/>
        <v>0</v>
      </c>
      <c r="CA42" s="51">
        <f t="shared" si="61"/>
        <v>0</v>
      </c>
      <c r="CB42" s="51">
        <f t="shared" si="61"/>
        <v>0</v>
      </c>
      <c r="CC42" s="51">
        <f t="shared" si="61"/>
        <v>0</v>
      </c>
      <c r="CD42" s="51">
        <f t="shared" si="61"/>
        <v>0</v>
      </c>
      <c r="CE42" s="51">
        <f t="shared" si="61"/>
        <v>0</v>
      </c>
      <c r="CF42" s="51">
        <f t="shared" si="61"/>
        <v>0</v>
      </c>
      <c r="CG42" s="51">
        <f t="shared" si="61"/>
        <v>0</v>
      </c>
      <c r="CH42" s="51">
        <f t="shared" si="61"/>
        <v>0</v>
      </c>
      <c r="CI42" s="51">
        <f t="shared" si="62"/>
        <v>0</v>
      </c>
      <c r="CJ42" s="51">
        <f t="shared" si="62"/>
        <v>0</v>
      </c>
      <c r="CK42" s="51">
        <f t="shared" si="62"/>
        <v>0</v>
      </c>
      <c r="CL42" s="51">
        <f t="shared" si="62"/>
        <v>0</v>
      </c>
      <c r="CM42" s="51">
        <f t="shared" si="62"/>
        <v>0</v>
      </c>
      <c r="CN42" s="51">
        <f t="shared" si="62"/>
        <v>0</v>
      </c>
      <c r="CO42" s="51">
        <f t="shared" si="62"/>
        <v>0</v>
      </c>
      <c r="CP42" s="51">
        <f t="shared" si="62"/>
        <v>0</v>
      </c>
      <c r="CQ42" s="51">
        <f t="shared" si="62"/>
        <v>0</v>
      </c>
      <c r="CR42" s="51">
        <f t="shared" si="62"/>
        <v>0</v>
      </c>
      <c r="CS42" s="51">
        <f t="shared" si="63"/>
        <v>0</v>
      </c>
      <c r="CT42" s="51">
        <f t="shared" si="63"/>
        <v>0</v>
      </c>
      <c r="CU42" s="51">
        <f t="shared" si="63"/>
        <v>0</v>
      </c>
      <c r="CV42" s="51">
        <f t="shared" si="63"/>
        <v>0</v>
      </c>
      <c r="CW42" s="51">
        <f t="shared" si="63"/>
        <v>0</v>
      </c>
      <c r="CX42" s="51">
        <f t="shared" si="63"/>
        <v>0</v>
      </c>
      <c r="CY42" s="51">
        <f t="shared" si="63"/>
        <v>0</v>
      </c>
      <c r="CZ42" s="51">
        <f t="shared" si="63"/>
        <v>0</v>
      </c>
      <c r="DA42" s="51">
        <f t="shared" si="63"/>
        <v>0</v>
      </c>
      <c r="DB42" s="51">
        <f t="shared" si="63"/>
        <v>0</v>
      </c>
      <c r="DC42" s="51">
        <f t="shared" si="64"/>
        <v>0</v>
      </c>
      <c r="DD42" s="51">
        <f t="shared" si="64"/>
        <v>0</v>
      </c>
      <c r="DE42" s="51">
        <f t="shared" si="64"/>
        <v>0</v>
      </c>
      <c r="DF42" s="51">
        <f t="shared" si="64"/>
        <v>0</v>
      </c>
      <c r="DG42" s="51">
        <f t="shared" si="64"/>
        <v>0</v>
      </c>
      <c r="DH42" s="51">
        <f t="shared" si="64"/>
        <v>0</v>
      </c>
      <c r="DI42" s="51">
        <f t="shared" si="64"/>
        <v>0</v>
      </c>
      <c r="DJ42" s="51">
        <f t="shared" si="64"/>
        <v>0</v>
      </c>
      <c r="DK42" s="51">
        <f t="shared" si="64"/>
        <v>0</v>
      </c>
      <c r="DL42" s="51">
        <f t="shared" si="64"/>
        <v>0</v>
      </c>
      <c r="DM42" s="51">
        <f t="shared" si="65"/>
        <v>0</v>
      </c>
      <c r="DN42" s="51">
        <f t="shared" si="65"/>
        <v>0</v>
      </c>
      <c r="DO42" s="51">
        <f t="shared" si="65"/>
        <v>0</v>
      </c>
      <c r="DP42" s="51">
        <f t="shared" si="65"/>
        <v>0</v>
      </c>
      <c r="DQ42" s="51">
        <f t="shared" si="65"/>
        <v>0</v>
      </c>
      <c r="DR42" s="51">
        <f t="shared" si="65"/>
        <v>0</v>
      </c>
      <c r="DS42" s="51">
        <f t="shared" si="65"/>
        <v>0</v>
      </c>
      <c r="DT42" s="51">
        <f t="shared" si="65"/>
        <v>0</v>
      </c>
      <c r="DU42" s="51">
        <f t="shared" si="65"/>
        <v>0</v>
      </c>
      <c r="DV42" s="51">
        <f t="shared" si="65"/>
        <v>0</v>
      </c>
      <c r="DW42" s="51">
        <f t="shared" si="66"/>
        <v>0</v>
      </c>
      <c r="DX42" s="51">
        <f t="shared" si="66"/>
        <v>0</v>
      </c>
      <c r="DY42" s="51">
        <f t="shared" si="66"/>
        <v>0</v>
      </c>
      <c r="DZ42" s="51">
        <f t="shared" si="66"/>
        <v>0</v>
      </c>
      <c r="EA42" s="51">
        <f t="shared" si="66"/>
        <v>0</v>
      </c>
      <c r="EB42" s="51">
        <f t="shared" si="66"/>
        <v>0</v>
      </c>
      <c r="EC42" s="51">
        <f t="shared" si="66"/>
        <v>0</v>
      </c>
      <c r="ED42" s="51">
        <f t="shared" si="66"/>
        <v>0</v>
      </c>
      <c r="EE42" s="51">
        <f t="shared" si="66"/>
        <v>0</v>
      </c>
      <c r="EF42" s="51">
        <f t="shared" si="66"/>
        <v>0</v>
      </c>
      <c r="EG42" s="51">
        <f t="shared" si="67"/>
        <v>0</v>
      </c>
      <c r="EH42" s="51">
        <f t="shared" si="67"/>
        <v>0</v>
      </c>
      <c r="EI42" s="51">
        <f t="shared" si="67"/>
        <v>0</v>
      </c>
      <c r="EJ42" s="51">
        <f t="shared" si="67"/>
        <v>0</v>
      </c>
      <c r="EK42" s="51">
        <f t="shared" si="67"/>
        <v>0</v>
      </c>
      <c r="EL42" s="51">
        <f t="shared" si="67"/>
        <v>0</v>
      </c>
      <c r="EM42" s="51">
        <f t="shared" si="67"/>
        <v>0</v>
      </c>
      <c r="EN42" s="51">
        <f t="shared" si="67"/>
        <v>0</v>
      </c>
      <c r="EO42" s="51">
        <f t="shared" si="67"/>
        <v>0</v>
      </c>
      <c r="EP42" s="51">
        <f t="shared" si="67"/>
        <v>0</v>
      </c>
    </row>
    <row r="43" spans="1:147" x14ac:dyDescent="0.2">
      <c r="A43" t="s">
        <v>81</v>
      </c>
      <c r="X43" t="b">
        <f>100%=SUM(AA43:EP43)</f>
        <v>1</v>
      </c>
      <c r="Y43" s="50">
        <v>0</v>
      </c>
      <c r="Z43" s="62">
        <v>2</v>
      </c>
      <c r="AA43" s="51">
        <f t="shared" si="56"/>
        <v>0.16666666666666666</v>
      </c>
      <c r="AB43" s="51">
        <f t="shared" si="56"/>
        <v>0.16666666666666666</v>
      </c>
      <c r="AC43" s="51">
        <f t="shared" si="56"/>
        <v>0.16666666666666666</v>
      </c>
      <c r="AD43" s="51">
        <f t="shared" si="56"/>
        <v>0.16666666666666666</v>
      </c>
      <c r="AE43" s="51">
        <f t="shared" si="56"/>
        <v>0.16666666666666666</v>
      </c>
      <c r="AF43" s="51">
        <f t="shared" si="56"/>
        <v>0.16666666666666666</v>
      </c>
      <c r="AG43" s="51">
        <f t="shared" si="56"/>
        <v>0</v>
      </c>
      <c r="AH43" s="51">
        <f t="shared" si="56"/>
        <v>0</v>
      </c>
      <c r="AI43" s="51">
        <f t="shared" si="56"/>
        <v>0</v>
      </c>
      <c r="AJ43" s="51">
        <f t="shared" si="56"/>
        <v>0</v>
      </c>
      <c r="AK43" s="51">
        <f t="shared" si="57"/>
        <v>0</v>
      </c>
      <c r="AL43" s="51">
        <f t="shared" si="57"/>
        <v>0</v>
      </c>
      <c r="AM43" s="51">
        <f t="shared" si="57"/>
        <v>0</v>
      </c>
      <c r="AN43" s="51">
        <f t="shared" si="57"/>
        <v>0</v>
      </c>
      <c r="AO43" s="51">
        <f t="shared" si="57"/>
        <v>0</v>
      </c>
      <c r="AP43" s="51">
        <f t="shared" si="57"/>
        <v>0</v>
      </c>
      <c r="AQ43" s="51">
        <f t="shared" si="57"/>
        <v>0</v>
      </c>
      <c r="AR43" s="51">
        <f t="shared" si="57"/>
        <v>0</v>
      </c>
      <c r="AS43" s="51">
        <f t="shared" si="57"/>
        <v>0</v>
      </c>
      <c r="AT43" s="51">
        <f t="shared" si="57"/>
        <v>0</v>
      </c>
      <c r="AU43" s="51">
        <f t="shared" si="58"/>
        <v>0</v>
      </c>
      <c r="AV43" s="51">
        <f t="shared" si="58"/>
        <v>0</v>
      </c>
      <c r="AW43" s="51">
        <f t="shared" si="58"/>
        <v>0</v>
      </c>
      <c r="AX43" s="51">
        <f t="shared" si="58"/>
        <v>0</v>
      </c>
      <c r="AY43" s="51">
        <f t="shared" si="58"/>
        <v>0</v>
      </c>
      <c r="AZ43" s="51">
        <f t="shared" si="58"/>
        <v>0</v>
      </c>
      <c r="BA43" s="51">
        <f t="shared" si="58"/>
        <v>0</v>
      </c>
      <c r="BB43" s="51">
        <f t="shared" si="58"/>
        <v>0</v>
      </c>
      <c r="BC43" s="51">
        <f t="shared" si="58"/>
        <v>0</v>
      </c>
      <c r="BD43" s="51">
        <f t="shared" si="58"/>
        <v>0</v>
      </c>
      <c r="BE43" s="51">
        <f t="shared" si="59"/>
        <v>0</v>
      </c>
      <c r="BF43" s="51">
        <f t="shared" si="59"/>
        <v>0</v>
      </c>
      <c r="BG43" s="51">
        <f t="shared" si="59"/>
        <v>0</v>
      </c>
      <c r="BH43" s="51">
        <f t="shared" si="59"/>
        <v>0</v>
      </c>
      <c r="BI43" s="51">
        <f t="shared" si="59"/>
        <v>0</v>
      </c>
      <c r="BJ43" s="51">
        <f t="shared" si="59"/>
        <v>0</v>
      </c>
      <c r="BK43" s="51">
        <f t="shared" si="59"/>
        <v>0</v>
      </c>
      <c r="BL43" s="51">
        <f t="shared" si="59"/>
        <v>0</v>
      </c>
      <c r="BM43" s="51">
        <f t="shared" si="59"/>
        <v>0</v>
      </c>
      <c r="BN43" s="51">
        <f t="shared" si="59"/>
        <v>0</v>
      </c>
      <c r="BO43" s="51">
        <f t="shared" si="60"/>
        <v>0</v>
      </c>
      <c r="BP43" s="51">
        <f t="shared" si="60"/>
        <v>0</v>
      </c>
      <c r="BQ43" s="51">
        <f t="shared" si="60"/>
        <v>0</v>
      </c>
      <c r="BR43" s="51">
        <f t="shared" si="60"/>
        <v>0</v>
      </c>
      <c r="BS43" s="51">
        <f t="shared" si="60"/>
        <v>0</v>
      </c>
      <c r="BT43" s="51">
        <f t="shared" si="60"/>
        <v>0</v>
      </c>
      <c r="BU43" s="51">
        <f t="shared" si="60"/>
        <v>0</v>
      </c>
      <c r="BV43" s="51">
        <f t="shared" si="60"/>
        <v>0</v>
      </c>
      <c r="BW43" s="51">
        <f t="shared" si="60"/>
        <v>0</v>
      </c>
      <c r="BX43" s="51">
        <f t="shared" si="60"/>
        <v>0</v>
      </c>
      <c r="BY43" s="51">
        <f t="shared" si="61"/>
        <v>0</v>
      </c>
      <c r="BZ43" s="51">
        <f t="shared" si="61"/>
        <v>0</v>
      </c>
      <c r="CA43" s="51">
        <f t="shared" si="61"/>
        <v>0</v>
      </c>
      <c r="CB43" s="51">
        <f t="shared" si="61"/>
        <v>0</v>
      </c>
      <c r="CC43" s="51">
        <f t="shared" si="61"/>
        <v>0</v>
      </c>
      <c r="CD43" s="51">
        <f t="shared" si="61"/>
        <v>0</v>
      </c>
      <c r="CE43" s="51">
        <f t="shared" si="61"/>
        <v>0</v>
      </c>
      <c r="CF43" s="51">
        <f t="shared" si="61"/>
        <v>0</v>
      </c>
      <c r="CG43" s="51">
        <f t="shared" si="61"/>
        <v>0</v>
      </c>
      <c r="CH43" s="51">
        <f t="shared" si="61"/>
        <v>0</v>
      </c>
      <c r="CI43" s="51">
        <f t="shared" si="62"/>
        <v>0</v>
      </c>
      <c r="CJ43" s="51">
        <f t="shared" si="62"/>
        <v>0</v>
      </c>
      <c r="CK43" s="51">
        <f t="shared" si="62"/>
        <v>0</v>
      </c>
      <c r="CL43" s="51">
        <f t="shared" si="62"/>
        <v>0</v>
      </c>
      <c r="CM43" s="51">
        <f t="shared" si="62"/>
        <v>0</v>
      </c>
      <c r="CN43" s="51">
        <f t="shared" si="62"/>
        <v>0</v>
      </c>
      <c r="CO43" s="51">
        <f t="shared" si="62"/>
        <v>0</v>
      </c>
      <c r="CP43" s="51">
        <f t="shared" si="62"/>
        <v>0</v>
      </c>
      <c r="CQ43" s="51">
        <f t="shared" si="62"/>
        <v>0</v>
      </c>
      <c r="CR43" s="51">
        <f t="shared" si="62"/>
        <v>0</v>
      </c>
      <c r="CS43" s="51">
        <f t="shared" si="63"/>
        <v>0</v>
      </c>
      <c r="CT43" s="51">
        <f t="shared" si="63"/>
        <v>0</v>
      </c>
      <c r="CU43" s="51">
        <f t="shared" si="63"/>
        <v>0</v>
      </c>
      <c r="CV43" s="51">
        <f t="shared" si="63"/>
        <v>0</v>
      </c>
      <c r="CW43" s="51">
        <f t="shared" si="63"/>
        <v>0</v>
      </c>
      <c r="CX43" s="51">
        <f t="shared" si="63"/>
        <v>0</v>
      </c>
      <c r="CY43" s="51">
        <f t="shared" si="63"/>
        <v>0</v>
      </c>
      <c r="CZ43" s="51">
        <f t="shared" si="63"/>
        <v>0</v>
      </c>
      <c r="DA43" s="51">
        <f t="shared" si="63"/>
        <v>0</v>
      </c>
      <c r="DB43" s="51">
        <f t="shared" si="63"/>
        <v>0</v>
      </c>
      <c r="DC43" s="51">
        <f t="shared" si="64"/>
        <v>0</v>
      </c>
      <c r="DD43" s="51">
        <f t="shared" si="64"/>
        <v>0</v>
      </c>
      <c r="DE43" s="51">
        <f t="shared" si="64"/>
        <v>0</v>
      </c>
      <c r="DF43" s="51">
        <f t="shared" si="64"/>
        <v>0</v>
      </c>
      <c r="DG43" s="51">
        <f t="shared" si="64"/>
        <v>0</v>
      </c>
      <c r="DH43" s="51">
        <f t="shared" si="64"/>
        <v>0</v>
      </c>
      <c r="DI43" s="51">
        <f t="shared" si="64"/>
        <v>0</v>
      </c>
      <c r="DJ43" s="51">
        <f t="shared" si="64"/>
        <v>0</v>
      </c>
      <c r="DK43" s="51">
        <f t="shared" si="64"/>
        <v>0</v>
      </c>
      <c r="DL43" s="51">
        <f t="shared" si="64"/>
        <v>0</v>
      </c>
      <c r="DM43" s="51">
        <f t="shared" si="65"/>
        <v>0</v>
      </c>
      <c r="DN43" s="51">
        <f t="shared" si="65"/>
        <v>0</v>
      </c>
      <c r="DO43" s="51">
        <f t="shared" si="65"/>
        <v>0</v>
      </c>
      <c r="DP43" s="51">
        <f t="shared" si="65"/>
        <v>0</v>
      </c>
      <c r="DQ43" s="51">
        <f t="shared" si="65"/>
        <v>0</v>
      </c>
      <c r="DR43" s="51">
        <f t="shared" si="65"/>
        <v>0</v>
      </c>
      <c r="DS43" s="51">
        <f t="shared" si="65"/>
        <v>0</v>
      </c>
      <c r="DT43" s="51">
        <f t="shared" si="65"/>
        <v>0</v>
      </c>
      <c r="DU43" s="51">
        <f t="shared" si="65"/>
        <v>0</v>
      </c>
      <c r="DV43" s="51">
        <f t="shared" si="65"/>
        <v>0</v>
      </c>
      <c r="DW43" s="51">
        <f t="shared" si="66"/>
        <v>0</v>
      </c>
      <c r="DX43" s="51">
        <f t="shared" si="66"/>
        <v>0</v>
      </c>
      <c r="DY43" s="51">
        <f t="shared" si="66"/>
        <v>0</v>
      </c>
      <c r="DZ43" s="51">
        <f t="shared" si="66"/>
        <v>0</v>
      </c>
      <c r="EA43" s="51">
        <f t="shared" si="66"/>
        <v>0</v>
      </c>
      <c r="EB43" s="51">
        <f t="shared" si="66"/>
        <v>0</v>
      </c>
      <c r="EC43" s="51">
        <f t="shared" si="66"/>
        <v>0</v>
      </c>
      <c r="ED43" s="51">
        <f t="shared" si="66"/>
        <v>0</v>
      </c>
      <c r="EE43" s="51">
        <f t="shared" si="66"/>
        <v>0</v>
      </c>
      <c r="EF43" s="51">
        <f t="shared" si="66"/>
        <v>0</v>
      </c>
      <c r="EG43" s="51">
        <f t="shared" si="67"/>
        <v>0</v>
      </c>
      <c r="EH43" s="51">
        <f t="shared" si="67"/>
        <v>0</v>
      </c>
      <c r="EI43" s="51">
        <f t="shared" si="67"/>
        <v>0</v>
      </c>
      <c r="EJ43" s="51">
        <f t="shared" si="67"/>
        <v>0</v>
      </c>
      <c r="EK43" s="51">
        <f t="shared" si="67"/>
        <v>0</v>
      </c>
      <c r="EL43" s="51">
        <f t="shared" si="67"/>
        <v>0</v>
      </c>
      <c r="EM43" s="51">
        <f t="shared" si="67"/>
        <v>0</v>
      </c>
      <c r="EN43" s="51">
        <f t="shared" si="67"/>
        <v>0</v>
      </c>
      <c r="EO43" s="51">
        <f t="shared" si="67"/>
        <v>0</v>
      </c>
      <c r="EP43" s="51">
        <f t="shared" si="67"/>
        <v>0</v>
      </c>
    </row>
    <row r="44" spans="1:147" x14ac:dyDescent="0.2">
      <c r="A44" t="s">
        <v>82</v>
      </c>
      <c r="X44" t="b">
        <f>100%=SUM(AA44:EP44)</f>
        <v>1</v>
      </c>
      <c r="Y44" s="50">
        <v>0</v>
      </c>
      <c r="Z44" s="62">
        <v>2</v>
      </c>
      <c r="AA44" s="51">
        <f t="shared" si="56"/>
        <v>0.16666666666666666</v>
      </c>
      <c r="AB44" s="51">
        <f t="shared" si="56"/>
        <v>0.16666666666666666</v>
      </c>
      <c r="AC44" s="51">
        <f t="shared" si="56"/>
        <v>0.16666666666666666</v>
      </c>
      <c r="AD44" s="51">
        <f t="shared" si="56"/>
        <v>0.16666666666666666</v>
      </c>
      <c r="AE44" s="51">
        <f t="shared" si="56"/>
        <v>0.16666666666666666</v>
      </c>
      <c r="AF44" s="51">
        <f t="shared" si="56"/>
        <v>0.16666666666666666</v>
      </c>
      <c r="AG44" s="51">
        <f t="shared" si="56"/>
        <v>0</v>
      </c>
      <c r="AH44" s="51">
        <f t="shared" si="56"/>
        <v>0</v>
      </c>
      <c r="AI44" s="51">
        <f t="shared" si="56"/>
        <v>0</v>
      </c>
      <c r="AJ44" s="51">
        <f t="shared" si="56"/>
        <v>0</v>
      </c>
      <c r="AK44" s="51">
        <f t="shared" si="57"/>
        <v>0</v>
      </c>
      <c r="AL44" s="51">
        <f t="shared" si="57"/>
        <v>0</v>
      </c>
      <c r="AM44" s="51">
        <f t="shared" si="57"/>
        <v>0</v>
      </c>
      <c r="AN44" s="51">
        <f t="shared" si="57"/>
        <v>0</v>
      </c>
      <c r="AO44" s="51">
        <f t="shared" si="57"/>
        <v>0</v>
      </c>
      <c r="AP44" s="51">
        <f t="shared" si="57"/>
        <v>0</v>
      </c>
      <c r="AQ44" s="51">
        <f t="shared" si="57"/>
        <v>0</v>
      </c>
      <c r="AR44" s="51">
        <f t="shared" si="57"/>
        <v>0</v>
      </c>
      <c r="AS44" s="51">
        <f t="shared" si="57"/>
        <v>0</v>
      </c>
      <c r="AT44" s="51">
        <f t="shared" si="57"/>
        <v>0</v>
      </c>
      <c r="AU44" s="51">
        <f t="shared" si="58"/>
        <v>0</v>
      </c>
      <c r="AV44" s="51">
        <f t="shared" si="58"/>
        <v>0</v>
      </c>
      <c r="AW44" s="51">
        <f t="shared" si="58"/>
        <v>0</v>
      </c>
      <c r="AX44" s="51">
        <f t="shared" si="58"/>
        <v>0</v>
      </c>
      <c r="AY44" s="51">
        <f t="shared" si="58"/>
        <v>0</v>
      </c>
      <c r="AZ44" s="51">
        <f t="shared" si="58"/>
        <v>0</v>
      </c>
      <c r="BA44" s="51">
        <f t="shared" si="58"/>
        <v>0</v>
      </c>
      <c r="BB44" s="51">
        <f t="shared" si="58"/>
        <v>0</v>
      </c>
      <c r="BC44" s="51">
        <f t="shared" si="58"/>
        <v>0</v>
      </c>
      <c r="BD44" s="51">
        <f t="shared" si="58"/>
        <v>0</v>
      </c>
      <c r="BE44" s="51">
        <f t="shared" si="59"/>
        <v>0</v>
      </c>
      <c r="BF44" s="51">
        <f t="shared" si="59"/>
        <v>0</v>
      </c>
      <c r="BG44" s="51">
        <f t="shared" si="59"/>
        <v>0</v>
      </c>
      <c r="BH44" s="51">
        <f t="shared" si="59"/>
        <v>0</v>
      </c>
      <c r="BI44" s="51">
        <f t="shared" si="59"/>
        <v>0</v>
      </c>
      <c r="BJ44" s="51">
        <f t="shared" si="59"/>
        <v>0</v>
      </c>
      <c r="BK44" s="51">
        <f t="shared" si="59"/>
        <v>0</v>
      </c>
      <c r="BL44" s="51">
        <f t="shared" si="59"/>
        <v>0</v>
      </c>
      <c r="BM44" s="51">
        <f t="shared" si="59"/>
        <v>0</v>
      </c>
      <c r="BN44" s="51">
        <f t="shared" si="59"/>
        <v>0</v>
      </c>
      <c r="BO44" s="51">
        <f t="shared" si="60"/>
        <v>0</v>
      </c>
      <c r="BP44" s="51">
        <f t="shared" si="60"/>
        <v>0</v>
      </c>
      <c r="BQ44" s="51">
        <f t="shared" si="60"/>
        <v>0</v>
      </c>
      <c r="BR44" s="51">
        <f t="shared" si="60"/>
        <v>0</v>
      </c>
      <c r="BS44" s="51">
        <f t="shared" si="60"/>
        <v>0</v>
      </c>
      <c r="BT44" s="51">
        <f t="shared" si="60"/>
        <v>0</v>
      </c>
      <c r="BU44" s="51">
        <f t="shared" si="60"/>
        <v>0</v>
      </c>
      <c r="BV44" s="51">
        <f t="shared" si="60"/>
        <v>0</v>
      </c>
      <c r="BW44" s="51">
        <f t="shared" si="60"/>
        <v>0</v>
      </c>
      <c r="BX44" s="51">
        <f t="shared" si="60"/>
        <v>0</v>
      </c>
      <c r="BY44" s="51">
        <f t="shared" si="61"/>
        <v>0</v>
      </c>
      <c r="BZ44" s="51">
        <f t="shared" si="61"/>
        <v>0</v>
      </c>
      <c r="CA44" s="51">
        <f t="shared" si="61"/>
        <v>0</v>
      </c>
      <c r="CB44" s="51">
        <f t="shared" si="61"/>
        <v>0</v>
      </c>
      <c r="CC44" s="51">
        <f t="shared" si="61"/>
        <v>0</v>
      </c>
      <c r="CD44" s="51">
        <f t="shared" si="61"/>
        <v>0</v>
      </c>
      <c r="CE44" s="51">
        <f t="shared" si="61"/>
        <v>0</v>
      </c>
      <c r="CF44" s="51">
        <f t="shared" si="61"/>
        <v>0</v>
      </c>
      <c r="CG44" s="51">
        <f t="shared" si="61"/>
        <v>0</v>
      </c>
      <c r="CH44" s="51">
        <f t="shared" si="61"/>
        <v>0</v>
      </c>
      <c r="CI44" s="51">
        <f t="shared" si="62"/>
        <v>0</v>
      </c>
      <c r="CJ44" s="51">
        <f t="shared" si="62"/>
        <v>0</v>
      </c>
      <c r="CK44" s="51">
        <f t="shared" si="62"/>
        <v>0</v>
      </c>
      <c r="CL44" s="51">
        <f t="shared" si="62"/>
        <v>0</v>
      </c>
      <c r="CM44" s="51">
        <f t="shared" si="62"/>
        <v>0</v>
      </c>
      <c r="CN44" s="51">
        <f t="shared" si="62"/>
        <v>0</v>
      </c>
      <c r="CO44" s="51">
        <f t="shared" si="62"/>
        <v>0</v>
      </c>
      <c r="CP44" s="51">
        <f t="shared" si="62"/>
        <v>0</v>
      </c>
      <c r="CQ44" s="51">
        <f t="shared" si="62"/>
        <v>0</v>
      </c>
      <c r="CR44" s="51">
        <f t="shared" si="62"/>
        <v>0</v>
      </c>
      <c r="CS44" s="51">
        <f t="shared" si="63"/>
        <v>0</v>
      </c>
      <c r="CT44" s="51">
        <f t="shared" si="63"/>
        <v>0</v>
      </c>
      <c r="CU44" s="51">
        <f t="shared" si="63"/>
        <v>0</v>
      </c>
      <c r="CV44" s="51">
        <f t="shared" si="63"/>
        <v>0</v>
      </c>
      <c r="CW44" s="51">
        <f t="shared" si="63"/>
        <v>0</v>
      </c>
      <c r="CX44" s="51">
        <f t="shared" si="63"/>
        <v>0</v>
      </c>
      <c r="CY44" s="51">
        <f t="shared" si="63"/>
        <v>0</v>
      </c>
      <c r="CZ44" s="51">
        <f t="shared" si="63"/>
        <v>0</v>
      </c>
      <c r="DA44" s="51">
        <f t="shared" si="63"/>
        <v>0</v>
      </c>
      <c r="DB44" s="51">
        <f t="shared" si="63"/>
        <v>0</v>
      </c>
      <c r="DC44" s="51">
        <f t="shared" si="64"/>
        <v>0</v>
      </c>
      <c r="DD44" s="51">
        <f t="shared" si="64"/>
        <v>0</v>
      </c>
      <c r="DE44" s="51">
        <f t="shared" si="64"/>
        <v>0</v>
      </c>
      <c r="DF44" s="51">
        <f t="shared" si="64"/>
        <v>0</v>
      </c>
      <c r="DG44" s="51">
        <f t="shared" si="64"/>
        <v>0</v>
      </c>
      <c r="DH44" s="51">
        <f t="shared" si="64"/>
        <v>0</v>
      </c>
      <c r="DI44" s="51">
        <f t="shared" si="64"/>
        <v>0</v>
      </c>
      <c r="DJ44" s="51">
        <f t="shared" si="64"/>
        <v>0</v>
      </c>
      <c r="DK44" s="51">
        <f t="shared" si="64"/>
        <v>0</v>
      </c>
      <c r="DL44" s="51">
        <f t="shared" si="64"/>
        <v>0</v>
      </c>
      <c r="DM44" s="51">
        <f t="shared" si="65"/>
        <v>0</v>
      </c>
      <c r="DN44" s="51">
        <f t="shared" si="65"/>
        <v>0</v>
      </c>
      <c r="DO44" s="51">
        <f t="shared" si="65"/>
        <v>0</v>
      </c>
      <c r="DP44" s="51">
        <f t="shared" si="65"/>
        <v>0</v>
      </c>
      <c r="DQ44" s="51">
        <f t="shared" si="65"/>
        <v>0</v>
      </c>
      <c r="DR44" s="51">
        <f t="shared" si="65"/>
        <v>0</v>
      </c>
      <c r="DS44" s="51">
        <f t="shared" si="65"/>
        <v>0</v>
      </c>
      <c r="DT44" s="51">
        <f t="shared" si="65"/>
        <v>0</v>
      </c>
      <c r="DU44" s="51">
        <f t="shared" si="65"/>
        <v>0</v>
      </c>
      <c r="DV44" s="51">
        <f t="shared" si="65"/>
        <v>0</v>
      </c>
      <c r="DW44" s="51">
        <f t="shared" si="66"/>
        <v>0</v>
      </c>
      <c r="DX44" s="51">
        <f t="shared" si="66"/>
        <v>0</v>
      </c>
      <c r="DY44" s="51">
        <f t="shared" si="66"/>
        <v>0</v>
      </c>
      <c r="DZ44" s="51">
        <f t="shared" si="66"/>
        <v>0</v>
      </c>
      <c r="EA44" s="51">
        <f t="shared" si="66"/>
        <v>0</v>
      </c>
      <c r="EB44" s="51">
        <f t="shared" si="66"/>
        <v>0</v>
      </c>
      <c r="EC44" s="51">
        <f t="shared" si="66"/>
        <v>0</v>
      </c>
      <c r="ED44" s="51">
        <f t="shared" si="66"/>
        <v>0</v>
      </c>
      <c r="EE44" s="51">
        <f t="shared" si="66"/>
        <v>0</v>
      </c>
      <c r="EF44" s="51">
        <f t="shared" si="66"/>
        <v>0</v>
      </c>
      <c r="EG44" s="51">
        <f t="shared" si="67"/>
        <v>0</v>
      </c>
      <c r="EH44" s="51">
        <f t="shared" si="67"/>
        <v>0</v>
      </c>
      <c r="EI44" s="51">
        <f t="shared" si="67"/>
        <v>0</v>
      </c>
      <c r="EJ44" s="51">
        <f t="shared" si="67"/>
        <v>0</v>
      </c>
      <c r="EK44" s="51">
        <f t="shared" si="67"/>
        <v>0</v>
      </c>
      <c r="EL44" s="51">
        <f t="shared" si="67"/>
        <v>0</v>
      </c>
      <c r="EM44" s="51">
        <f t="shared" si="67"/>
        <v>0</v>
      </c>
      <c r="EN44" s="51">
        <f t="shared" si="67"/>
        <v>0</v>
      </c>
      <c r="EO44" s="51">
        <f t="shared" si="67"/>
        <v>0</v>
      </c>
      <c r="EP44" s="51">
        <f t="shared" si="67"/>
        <v>0</v>
      </c>
    </row>
    <row r="45" spans="1:147" x14ac:dyDescent="0.2">
      <c r="A45" t="s">
        <v>83</v>
      </c>
      <c r="X45" t="b">
        <f>100%=SUM(AA45:EP45)</f>
        <v>1</v>
      </c>
      <c r="Y45" s="50">
        <v>0</v>
      </c>
      <c r="Z45" s="62">
        <v>2</v>
      </c>
      <c r="AA45" s="51">
        <f t="shared" si="56"/>
        <v>0.16666666666666666</v>
      </c>
      <c r="AB45" s="51">
        <f t="shared" si="56"/>
        <v>0.16666666666666666</v>
      </c>
      <c r="AC45" s="51">
        <f t="shared" si="56"/>
        <v>0.16666666666666666</v>
      </c>
      <c r="AD45" s="51">
        <f t="shared" si="56"/>
        <v>0.16666666666666666</v>
      </c>
      <c r="AE45" s="51">
        <f t="shared" si="56"/>
        <v>0.16666666666666666</v>
      </c>
      <c r="AF45" s="51">
        <f t="shared" si="56"/>
        <v>0.16666666666666666</v>
      </c>
      <c r="AG45" s="51">
        <f t="shared" si="56"/>
        <v>0</v>
      </c>
      <c r="AH45" s="51">
        <f t="shared" si="56"/>
        <v>0</v>
      </c>
      <c r="AI45" s="51">
        <f t="shared" si="56"/>
        <v>0</v>
      </c>
      <c r="AJ45" s="51">
        <f t="shared" si="56"/>
        <v>0</v>
      </c>
      <c r="AK45" s="51">
        <f t="shared" si="57"/>
        <v>0</v>
      </c>
      <c r="AL45" s="51">
        <f t="shared" si="57"/>
        <v>0</v>
      </c>
      <c r="AM45" s="51">
        <f t="shared" si="57"/>
        <v>0</v>
      </c>
      <c r="AN45" s="51">
        <f t="shared" si="57"/>
        <v>0</v>
      </c>
      <c r="AO45" s="51">
        <f t="shared" si="57"/>
        <v>0</v>
      </c>
      <c r="AP45" s="51">
        <f t="shared" si="57"/>
        <v>0</v>
      </c>
      <c r="AQ45" s="51">
        <f t="shared" si="57"/>
        <v>0</v>
      </c>
      <c r="AR45" s="51">
        <f t="shared" si="57"/>
        <v>0</v>
      </c>
      <c r="AS45" s="51">
        <f t="shared" si="57"/>
        <v>0</v>
      </c>
      <c r="AT45" s="51">
        <f t="shared" si="57"/>
        <v>0</v>
      </c>
      <c r="AU45" s="51">
        <f t="shared" si="58"/>
        <v>0</v>
      </c>
      <c r="AV45" s="51">
        <f t="shared" si="58"/>
        <v>0</v>
      </c>
      <c r="AW45" s="51">
        <f t="shared" si="58"/>
        <v>0</v>
      </c>
      <c r="AX45" s="51">
        <f t="shared" si="58"/>
        <v>0</v>
      </c>
      <c r="AY45" s="51">
        <f t="shared" si="58"/>
        <v>0</v>
      </c>
      <c r="AZ45" s="51">
        <f t="shared" si="58"/>
        <v>0</v>
      </c>
      <c r="BA45" s="51">
        <f t="shared" si="58"/>
        <v>0</v>
      </c>
      <c r="BB45" s="51">
        <f t="shared" si="58"/>
        <v>0</v>
      </c>
      <c r="BC45" s="51">
        <f t="shared" si="58"/>
        <v>0</v>
      </c>
      <c r="BD45" s="51">
        <f t="shared" si="58"/>
        <v>0</v>
      </c>
      <c r="BE45" s="51">
        <f t="shared" si="59"/>
        <v>0</v>
      </c>
      <c r="BF45" s="51">
        <f t="shared" si="59"/>
        <v>0</v>
      </c>
      <c r="BG45" s="51">
        <f t="shared" si="59"/>
        <v>0</v>
      </c>
      <c r="BH45" s="51">
        <f t="shared" si="59"/>
        <v>0</v>
      </c>
      <c r="BI45" s="51">
        <f t="shared" si="59"/>
        <v>0</v>
      </c>
      <c r="BJ45" s="51">
        <f t="shared" si="59"/>
        <v>0</v>
      </c>
      <c r="BK45" s="51">
        <f t="shared" si="59"/>
        <v>0</v>
      </c>
      <c r="BL45" s="51">
        <f t="shared" si="59"/>
        <v>0</v>
      </c>
      <c r="BM45" s="51">
        <f t="shared" si="59"/>
        <v>0</v>
      </c>
      <c r="BN45" s="51">
        <f t="shared" si="59"/>
        <v>0</v>
      </c>
      <c r="BO45" s="51">
        <f t="shared" si="60"/>
        <v>0</v>
      </c>
      <c r="BP45" s="51">
        <f t="shared" si="60"/>
        <v>0</v>
      </c>
      <c r="BQ45" s="51">
        <f t="shared" si="60"/>
        <v>0</v>
      </c>
      <c r="BR45" s="51">
        <f t="shared" si="60"/>
        <v>0</v>
      </c>
      <c r="BS45" s="51">
        <f t="shared" si="60"/>
        <v>0</v>
      </c>
      <c r="BT45" s="51">
        <f t="shared" si="60"/>
        <v>0</v>
      </c>
      <c r="BU45" s="51">
        <f t="shared" si="60"/>
        <v>0</v>
      </c>
      <c r="BV45" s="51">
        <f t="shared" si="60"/>
        <v>0</v>
      </c>
      <c r="BW45" s="51">
        <f t="shared" si="60"/>
        <v>0</v>
      </c>
      <c r="BX45" s="51">
        <f t="shared" si="60"/>
        <v>0</v>
      </c>
      <c r="BY45" s="51">
        <f t="shared" si="61"/>
        <v>0</v>
      </c>
      <c r="BZ45" s="51">
        <f t="shared" si="61"/>
        <v>0</v>
      </c>
      <c r="CA45" s="51">
        <f t="shared" si="61"/>
        <v>0</v>
      </c>
      <c r="CB45" s="51">
        <f t="shared" si="61"/>
        <v>0</v>
      </c>
      <c r="CC45" s="51">
        <f t="shared" si="61"/>
        <v>0</v>
      </c>
      <c r="CD45" s="51">
        <f t="shared" si="61"/>
        <v>0</v>
      </c>
      <c r="CE45" s="51">
        <f t="shared" si="61"/>
        <v>0</v>
      </c>
      <c r="CF45" s="51">
        <f t="shared" si="61"/>
        <v>0</v>
      </c>
      <c r="CG45" s="51">
        <f t="shared" si="61"/>
        <v>0</v>
      </c>
      <c r="CH45" s="51">
        <f t="shared" si="61"/>
        <v>0</v>
      </c>
      <c r="CI45" s="51">
        <f t="shared" si="62"/>
        <v>0</v>
      </c>
      <c r="CJ45" s="51">
        <f t="shared" si="62"/>
        <v>0</v>
      </c>
      <c r="CK45" s="51">
        <f t="shared" si="62"/>
        <v>0</v>
      </c>
      <c r="CL45" s="51">
        <f t="shared" si="62"/>
        <v>0</v>
      </c>
      <c r="CM45" s="51">
        <f t="shared" si="62"/>
        <v>0</v>
      </c>
      <c r="CN45" s="51">
        <f t="shared" si="62"/>
        <v>0</v>
      </c>
      <c r="CO45" s="51">
        <f t="shared" si="62"/>
        <v>0</v>
      </c>
      <c r="CP45" s="51">
        <f t="shared" si="62"/>
        <v>0</v>
      </c>
      <c r="CQ45" s="51">
        <f t="shared" si="62"/>
        <v>0</v>
      </c>
      <c r="CR45" s="51">
        <f t="shared" si="62"/>
        <v>0</v>
      </c>
      <c r="CS45" s="51">
        <f t="shared" si="63"/>
        <v>0</v>
      </c>
      <c r="CT45" s="51">
        <f t="shared" si="63"/>
        <v>0</v>
      </c>
      <c r="CU45" s="51">
        <f t="shared" si="63"/>
        <v>0</v>
      </c>
      <c r="CV45" s="51">
        <f t="shared" si="63"/>
        <v>0</v>
      </c>
      <c r="CW45" s="51">
        <f t="shared" si="63"/>
        <v>0</v>
      </c>
      <c r="CX45" s="51">
        <f t="shared" si="63"/>
        <v>0</v>
      </c>
      <c r="CY45" s="51">
        <f t="shared" si="63"/>
        <v>0</v>
      </c>
      <c r="CZ45" s="51">
        <f t="shared" si="63"/>
        <v>0</v>
      </c>
      <c r="DA45" s="51">
        <f t="shared" si="63"/>
        <v>0</v>
      </c>
      <c r="DB45" s="51">
        <f t="shared" si="63"/>
        <v>0</v>
      </c>
      <c r="DC45" s="51">
        <f t="shared" si="64"/>
        <v>0</v>
      </c>
      <c r="DD45" s="51">
        <f t="shared" si="64"/>
        <v>0</v>
      </c>
      <c r="DE45" s="51">
        <f t="shared" si="64"/>
        <v>0</v>
      </c>
      <c r="DF45" s="51">
        <f t="shared" si="64"/>
        <v>0</v>
      </c>
      <c r="DG45" s="51">
        <f t="shared" si="64"/>
        <v>0</v>
      </c>
      <c r="DH45" s="51">
        <f t="shared" si="64"/>
        <v>0</v>
      </c>
      <c r="DI45" s="51">
        <f t="shared" si="64"/>
        <v>0</v>
      </c>
      <c r="DJ45" s="51">
        <f t="shared" si="64"/>
        <v>0</v>
      </c>
      <c r="DK45" s="51">
        <f t="shared" si="64"/>
        <v>0</v>
      </c>
      <c r="DL45" s="51">
        <f t="shared" si="64"/>
        <v>0</v>
      </c>
      <c r="DM45" s="51">
        <f t="shared" si="65"/>
        <v>0</v>
      </c>
      <c r="DN45" s="51">
        <f t="shared" si="65"/>
        <v>0</v>
      </c>
      <c r="DO45" s="51">
        <f t="shared" si="65"/>
        <v>0</v>
      </c>
      <c r="DP45" s="51">
        <f t="shared" si="65"/>
        <v>0</v>
      </c>
      <c r="DQ45" s="51">
        <f t="shared" si="65"/>
        <v>0</v>
      </c>
      <c r="DR45" s="51">
        <f t="shared" si="65"/>
        <v>0</v>
      </c>
      <c r="DS45" s="51">
        <f t="shared" si="65"/>
        <v>0</v>
      </c>
      <c r="DT45" s="51">
        <f t="shared" si="65"/>
        <v>0</v>
      </c>
      <c r="DU45" s="51">
        <f t="shared" si="65"/>
        <v>0</v>
      </c>
      <c r="DV45" s="51">
        <f t="shared" si="65"/>
        <v>0</v>
      </c>
      <c r="DW45" s="51">
        <f t="shared" si="66"/>
        <v>0</v>
      </c>
      <c r="DX45" s="51">
        <f t="shared" si="66"/>
        <v>0</v>
      </c>
      <c r="DY45" s="51">
        <f t="shared" si="66"/>
        <v>0</v>
      </c>
      <c r="DZ45" s="51">
        <f t="shared" si="66"/>
        <v>0</v>
      </c>
      <c r="EA45" s="51">
        <f t="shared" si="66"/>
        <v>0</v>
      </c>
      <c r="EB45" s="51">
        <f t="shared" si="66"/>
        <v>0</v>
      </c>
      <c r="EC45" s="51">
        <f t="shared" si="66"/>
        <v>0</v>
      </c>
      <c r="ED45" s="51">
        <f t="shared" si="66"/>
        <v>0</v>
      </c>
      <c r="EE45" s="51">
        <f t="shared" si="66"/>
        <v>0</v>
      </c>
      <c r="EF45" s="51">
        <f t="shared" si="66"/>
        <v>0</v>
      </c>
      <c r="EG45" s="51">
        <f t="shared" si="67"/>
        <v>0</v>
      </c>
      <c r="EH45" s="51">
        <f t="shared" si="67"/>
        <v>0</v>
      </c>
      <c r="EI45" s="51">
        <f t="shared" si="67"/>
        <v>0</v>
      </c>
      <c r="EJ45" s="51">
        <f t="shared" si="67"/>
        <v>0</v>
      </c>
      <c r="EK45" s="51">
        <f t="shared" si="67"/>
        <v>0</v>
      </c>
      <c r="EL45" s="51">
        <f t="shared" si="67"/>
        <v>0</v>
      </c>
      <c r="EM45" s="51">
        <f t="shared" si="67"/>
        <v>0</v>
      </c>
      <c r="EN45" s="51">
        <f t="shared" si="67"/>
        <v>0</v>
      </c>
      <c r="EO45" s="51">
        <f t="shared" si="67"/>
        <v>0</v>
      </c>
      <c r="EP45" s="51">
        <f t="shared" si="67"/>
        <v>0</v>
      </c>
    </row>
    <row r="47" spans="1:147" s="44" customFormat="1" ht="15" x14ac:dyDescent="0.2">
      <c r="A47" s="44" t="s">
        <v>84</v>
      </c>
      <c r="X47" s="44" t="s">
        <v>85</v>
      </c>
      <c r="Y47" s="48">
        <f>SUBTOTAL(9,Y48:Y50)</f>
        <v>60000</v>
      </c>
      <c r="Z47" s="60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  <c r="BF47" s="51"/>
      <c r="BG47" s="51"/>
      <c r="BH47" s="51"/>
      <c r="BI47" s="51"/>
      <c r="BJ47" s="51"/>
      <c r="BK47" s="51"/>
      <c r="BL47" s="51"/>
      <c r="BM47" s="51"/>
      <c r="BN47" s="51"/>
      <c r="BO47" s="51"/>
      <c r="BP47" s="51"/>
      <c r="BQ47" s="51"/>
      <c r="BR47" s="51"/>
      <c r="BS47" s="51"/>
      <c r="BT47" s="51"/>
      <c r="BU47" s="51"/>
      <c r="BV47" s="51"/>
      <c r="BW47" s="51"/>
      <c r="BX47" s="51"/>
      <c r="BY47" s="51"/>
      <c r="BZ47" s="51"/>
      <c r="CA47" s="51"/>
      <c r="CB47" s="51"/>
      <c r="CC47" s="51"/>
      <c r="CD47" s="51"/>
      <c r="CE47" s="51"/>
      <c r="CF47" s="51"/>
      <c r="CG47" s="51"/>
      <c r="CH47" s="51"/>
      <c r="CI47" s="51"/>
      <c r="CJ47" s="51"/>
      <c r="CK47" s="51"/>
      <c r="CL47" s="51"/>
      <c r="CM47" s="51"/>
      <c r="CN47" s="51"/>
      <c r="CO47" s="51"/>
      <c r="CP47" s="51"/>
      <c r="CQ47" s="51"/>
      <c r="CR47" s="51"/>
      <c r="CS47" s="51"/>
      <c r="CT47" s="51"/>
      <c r="CU47" s="51"/>
      <c r="CV47" s="51"/>
      <c r="CW47" s="51"/>
      <c r="CX47" s="51"/>
      <c r="CY47" s="51"/>
      <c r="CZ47" s="51"/>
      <c r="DA47" s="51"/>
      <c r="DB47" s="51"/>
      <c r="DC47" s="51"/>
      <c r="DD47" s="51"/>
      <c r="DE47" s="51"/>
      <c r="DF47" s="51"/>
      <c r="DG47" s="51"/>
      <c r="DH47" s="51"/>
      <c r="DI47" s="51"/>
      <c r="DJ47" s="51"/>
      <c r="DK47" s="51"/>
      <c r="DL47" s="51"/>
      <c r="DM47" s="51"/>
      <c r="DN47" s="51"/>
      <c r="DO47" s="51"/>
      <c r="DP47" s="51"/>
      <c r="DQ47" s="51"/>
      <c r="DR47" s="51"/>
      <c r="DS47" s="51"/>
      <c r="DT47" s="51"/>
      <c r="DU47" s="51"/>
      <c r="DV47" s="51"/>
      <c r="DW47" s="51"/>
      <c r="DX47" s="51"/>
      <c r="DY47" s="51"/>
      <c r="DZ47" s="51"/>
      <c r="EA47" s="51"/>
      <c r="EB47" s="51"/>
      <c r="EC47" s="51"/>
      <c r="ED47" s="51"/>
      <c r="EE47" s="51"/>
      <c r="EF47" s="51"/>
      <c r="EG47" s="51"/>
      <c r="EH47" s="51"/>
      <c r="EI47" s="51"/>
      <c r="EJ47" s="51"/>
      <c r="EK47" s="51"/>
      <c r="EL47" s="51"/>
      <c r="EM47" s="51"/>
      <c r="EN47" s="51"/>
      <c r="EO47" s="51"/>
      <c r="EP47" s="51"/>
      <c r="EQ47" s="60"/>
    </row>
    <row r="48" spans="1:147" x14ac:dyDescent="0.2">
      <c r="A48" t="s">
        <v>86</v>
      </c>
      <c r="X48" t="b">
        <f>100%=SUM(AA48:EP48)</f>
        <v>1</v>
      </c>
      <c r="Y48" s="50">
        <v>25000</v>
      </c>
      <c r="Z48" s="62">
        <v>2</v>
      </c>
      <c r="AA48" s="51">
        <f t="shared" ref="AA48:AJ49" si="68">CHOOSE($Z48,AA$121,AA$123)</f>
        <v>0.16666666666666666</v>
      </c>
      <c r="AB48" s="51">
        <f t="shared" si="68"/>
        <v>0.16666666666666666</v>
      </c>
      <c r="AC48" s="51">
        <f t="shared" si="68"/>
        <v>0.16666666666666666</v>
      </c>
      <c r="AD48" s="51">
        <f t="shared" si="68"/>
        <v>0.16666666666666666</v>
      </c>
      <c r="AE48" s="51">
        <f t="shared" si="68"/>
        <v>0.16666666666666666</v>
      </c>
      <c r="AF48" s="51">
        <f t="shared" si="68"/>
        <v>0.16666666666666666</v>
      </c>
      <c r="AG48" s="51">
        <f t="shared" si="68"/>
        <v>0</v>
      </c>
      <c r="AH48" s="51">
        <f t="shared" si="68"/>
        <v>0</v>
      </c>
      <c r="AI48" s="51">
        <f t="shared" si="68"/>
        <v>0</v>
      </c>
      <c r="AJ48" s="51">
        <f t="shared" si="68"/>
        <v>0</v>
      </c>
      <c r="AK48" s="51">
        <f t="shared" ref="AK48:AT49" si="69">CHOOSE($Z48,AK$121,AK$123)</f>
        <v>0</v>
      </c>
      <c r="AL48" s="51">
        <f t="shared" si="69"/>
        <v>0</v>
      </c>
      <c r="AM48" s="51">
        <f t="shared" si="69"/>
        <v>0</v>
      </c>
      <c r="AN48" s="51">
        <f t="shared" si="69"/>
        <v>0</v>
      </c>
      <c r="AO48" s="51">
        <f t="shared" si="69"/>
        <v>0</v>
      </c>
      <c r="AP48" s="51">
        <f t="shared" si="69"/>
        <v>0</v>
      </c>
      <c r="AQ48" s="51">
        <f t="shared" si="69"/>
        <v>0</v>
      </c>
      <c r="AR48" s="51">
        <f t="shared" si="69"/>
        <v>0</v>
      </c>
      <c r="AS48" s="51">
        <f t="shared" si="69"/>
        <v>0</v>
      </c>
      <c r="AT48" s="51">
        <f t="shared" si="69"/>
        <v>0</v>
      </c>
      <c r="AU48" s="51">
        <f t="shared" ref="AU48:BD49" si="70">CHOOSE($Z48,AU$121,AU$123)</f>
        <v>0</v>
      </c>
      <c r="AV48" s="51">
        <f t="shared" si="70"/>
        <v>0</v>
      </c>
      <c r="AW48" s="51">
        <f t="shared" si="70"/>
        <v>0</v>
      </c>
      <c r="AX48" s="51">
        <f t="shared" si="70"/>
        <v>0</v>
      </c>
      <c r="AY48" s="51">
        <f t="shared" si="70"/>
        <v>0</v>
      </c>
      <c r="AZ48" s="51">
        <f t="shared" si="70"/>
        <v>0</v>
      </c>
      <c r="BA48" s="51">
        <f t="shared" si="70"/>
        <v>0</v>
      </c>
      <c r="BB48" s="51">
        <f t="shared" si="70"/>
        <v>0</v>
      </c>
      <c r="BC48" s="51">
        <f t="shared" si="70"/>
        <v>0</v>
      </c>
      <c r="BD48" s="51">
        <f t="shared" si="70"/>
        <v>0</v>
      </c>
      <c r="BE48" s="51">
        <f t="shared" ref="BE48:BN49" si="71">CHOOSE($Z48,BE$121,BE$123)</f>
        <v>0</v>
      </c>
      <c r="BF48" s="51">
        <f t="shared" si="71"/>
        <v>0</v>
      </c>
      <c r="BG48" s="51">
        <f t="shared" si="71"/>
        <v>0</v>
      </c>
      <c r="BH48" s="51">
        <f t="shared" si="71"/>
        <v>0</v>
      </c>
      <c r="BI48" s="51">
        <f t="shared" si="71"/>
        <v>0</v>
      </c>
      <c r="BJ48" s="51">
        <f t="shared" si="71"/>
        <v>0</v>
      </c>
      <c r="BK48" s="51">
        <f t="shared" si="71"/>
        <v>0</v>
      </c>
      <c r="BL48" s="51">
        <f t="shared" si="71"/>
        <v>0</v>
      </c>
      <c r="BM48" s="51">
        <f t="shared" si="71"/>
        <v>0</v>
      </c>
      <c r="BN48" s="51">
        <f t="shared" si="71"/>
        <v>0</v>
      </c>
      <c r="BO48" s="51">
        <f t="shared" ref="BO48:BX49" si="72">CHOOSE($Z48,BO$121,BO$123)</f>
        <v>0</v>
      </c>
      <c r="BP48" s="51">
        <f t="shared" si="72"/>
        <v>0</v>
      </c>
      <c r="BQ48" s="51">
        <f t="shared" si="72"/>
        <v>0</v>
      </c>
      <c r="BR48" s="51">
        <f t="shared" si="72"/>
        <v>0</v>
      </c>
      <c r="BS48" s="51">
        <f t="shared" si="72"/>
        <v>0</v>
      </c>
      <c r="BT48" s="51">
        <f t="shared" si="72"/>
        <v>0</v>
      </c>
      <c r="BU48" s="51">
        <f t="shared" si="72"/>
        <v>0</v>
      </c>
      <c r="BV48" s="51">
        <f t="shared" si="72"/>
        <v>0</v>
      </c>
      <c r="BW48" s="51">
        <f t="shared" si="72"/>
        <v>0</v>
      </c>
      <c r="BX48" s="51">
        <f t="shared" si="72"/>
        <v>0</v>
      </c>
      <c r="BY48" s="51">
        <f t="shared" ref="BY48:CH49" si="73">CHOOSE($Z48,BY$121,BY$123)</f>
        <v>0</v>
      </c>
      <c r="BZ48" s="51">
        <f t="shared" si="73"/>
        <v>0</v>
      </c>
      <c r="CA48" s="51">
        <f t="shared" si="73"/>
        <v>0</v>
      </c>
      <c r="CB48" s="51">
        <f t="shared" si="73"/>
        <v>0</v>
      </c>
      <c r="CC48" s="51">
        <f t="shared" si="73"/>
        <v>0</v>
      </c>
      <c r="CD48" s="51">
        <f t="shared" si="73"/>
        <v>0</v>
      </c>
      <c r="CE48" s="51">
        <f t="shared" si="73"/>
        <v>0</v>
      </c>
      <c r="CF48" s="51">
        <f t="shared" si="73"/>
        <v>0</v>
      </c>
      <c r="CG48" s="51">
        <f t="shared" si="73"/>
        <v>0</v>
      </c>
      <c r="CH48" s="51">
        <f t="shared" si="73"/>
        <v>0</v>
      </c>
      <c r="CI48" s="51">
        <f t="shared" ref="CI48:CR49" si="74">CHOOSE($Z48,CI$121,CI$123)</f>
        <v>0</v>
      </c>
      <c r="CJ48" s="51">
        <f t="shared" si="74"/>
        <v>0</v>
      </c>
      <c r="CK48" s="51">
        <f t="shared" si="74"/>
        <v>0</v>
      </c>
      <c r="CL48" s="51">
        <f t="shared" si="74"/>
        <v>0</v>
      </c>
      <c r="CM48" s="51">
        <f t="shared" si="74"/>
        <v>0</v>
      </c>
      <c r="CN48" s="51">
        <f t="shared" si="74"/>
        <v>0</v>
      </c>
      <c r="CO48" s="51">
        <f t="shared" si="74"/>
        <v>0</v>
      </c>
      <c r="CP48" s="51">
        <f t="shared" si="74"/>
        <v>0</v>
      </c>
      <c r="CQ48" s="51">
        <f t="shared" si="74"/>
        <v>0</v>
      </c>
      <c r="CR48" s="51">
        <f t="shared" si="74"/>
        <v>0</v>
      </c>
      <c r="CS48" s="51">
        <f t="shared" ref="CS48:DB49" si="75">CHOOSE($Z48,CS$121,CS$123)</f>
        <v>0</v>
      </c>
      <c r="CT48" s="51">
        <f t="shared" si="75"/>
        <v>0</v>
      </c>
      <c r="CU48" s="51">
        <f t="shared" si="75"/>
        <v>0</v>
      </c>
      <c r="CV48" s="51">
        <f t="shared" si="75"/>
        <v>0</v>
      </c>
      <c r="CW48" s="51">
        <f t="shared" si="75"/>
        <v>0</v>
      </c>
      <c r="CX48" s="51">
        <f t="shared" si="75"/>
        <v>0</v>
      </c>
      <c r="CY48" s="51">
        <f t="shared" si="75"/>
        <v>0</v>
      </c>
      <c r="CZ48" s="51">
        <f t="shared" si="75"/>
        <v>0</v>
      </c>
      <c r="DA48" s="51">
        <f t="shared" si="75"/>
        <v>0</v>
      </c>
      <c r="DB48" s="51">
        <f t="shared" si="75"/>
        <v>0</v>
      </c>
      <c r="DC48" s="51">
        <f t="shared" ref="DC48:DL49" si="76">CHOOSE($Z48,DC$121,DC$123)</f>
        <v>0</v>
      </c>
      <c r="DD48" s="51">
        <f t="shared" si="76"/>
        <v>0</v>
      </c>
      <c r="DE48" s="51">
        <f t="shared" si="76"/>
        <v>0</v>
      </c>
      <c r="DF48" s="51">
        <f t="shared" si="76"/>
        <v>0</v>
      </c>
      <c r="DG48" s="51">
        <f t="shared" si="76"/>
        <v>0</v>
      </c>
      <c r="DH48" s="51">
        <f t="shared" si="76"/>
        <v>0</v>
      </c>
      <c r="DI48" s="51">
        <f t="shared" si="76"/>
        <v>0</v>
      </c>
      <c r="DJ48" s="51">
        <f t="shared" si="76"/>
        <v>0</v>
      </c>
      <c r="DK48" s="51">
        <f t="shared" si="76"/>
        <v>0</v>
      </c>
      <c r="DL48" s="51">
        <f t="shared" si="76"/>
        <v>0</v>
      </c>
      <c r="DM48" s="51">
        <f t="shared" ref="DM48:DV49" si="77">CHOOSE($Z48,DM$121,DM$123)</f>
        <v>0</v>
      </c>
      <c r="DN48" s="51">
        <f t="shared" si="77"/>
        <v>0</v>
      </c>
      <c r="DO48" s="51">
        <f t="shared" si="77"/>
        <v>0</v>
      </c>
      <c r="DP48" s="51">
        <f t="shared" si="77"/>
        <v>0</v>
      </c>
      <c r="DQ48" s="51">
        <f t="shared" si="77"/>
        <v>0</v>
      </c>
      <c r="DR48" s="51">
        <f t="shared" si="77"/>
        <v>0</v>
      </c>
      <c r="DS48" s="51">
        <f t="shared" si="77"/>
        <v>0</v>
      </c>
      <c r="DT48" s="51">
        <f t="shared" si="77"/>
        <v>0</v>
      </c>
      <c r="DU48" s="51">
        <f t="shared" si="77"/>
        <v>0</v>
      </c>
      <c r="DV48" s="51">
        <f t="shared" si="77"/>
        <v>0</v>
      </c>
      <c r="DW48" s="51">
        <f t="shared" ref="DW48:EF49" si="78">CHOOSE($Z48,DW$121,DW$123)</f>
        <v>0</v>
      </c>
      <c r="DX48" s="51">
        <f t="shared" si="78"/>
        <v>0</v>
      </c>
      <c r="DY48" s="51">
        <f t="shared" si="78"/>
        <v>0</v>
      </c>
      <c r="DZ48" s="51">
        <f t="shared" si="78"/>
        <v>0</v>
      </c>
      <c r="EA48" s="51">
        <f t="shared" si="78"/>
        <v>0</v>
      </c>
      <c r="EB48" s="51">
        <f t="shared" si="78"/>
        <v>0</v>
      </c>
      <c r="EC48" s="51">
        <f t="shared" si="78"/>
        <v>0</v>
      </c>
      <c r="ED48" s="51">
        <f t="shared" si="78"/>
        <v>0</v>
      </c>
      <c r="EE48" s="51">
        <f t="shared" si="78"/>
        <v>0</v>
      </c>
      <c r="EF48" s="51">
        <f t="shared" si="78"/>
        <v>0</v>
      </c>
      <c r="EG48" s="51">
        <f t="shared" ref="EG48:EP49" si="79">CHOOSE($Z48,EG$121,EG$123)</f>
        <v>0</v>
      </c>
      <c r="EH48" s="51">
        <f t="shared" si="79"/>
        <v>0</v>
      </c>
      <c r="EI48" s="51">
        <f t="shared" si="79"/>
        <v>0</v>
      </c>
      <c r="EJ48" s="51">
        <f t="shared" si="79"/>
        <v>0</v>
      </c>
      <c r="EK48" s="51">
        <f t="shared" si="79"/>
        <v>0</v>
      </c>
      <c r="EL48" s="51">
        <f t="shared" si="79"/>
        <v>0</v>
      </c>
      <c r="EM48" s="51">
        <f t="shared" si="79"/>
        <v>0</v>
      </c>
      <c r="EN48" s="51">
        <f t="shared" si="79"/>
        <v>0</v>
      </c>
      <c r="EO48" s="51">
        <f t="shared" si="79"/>
        <v>0</v>
      </c>
      <c r="EP48" s="51">
        <f t="shared" si="79"/>
        <v>0</v>
      </c>
    </row>
    <row r="49" spans="1:147" x14ac:dyDescent="0.2">
      <c r="A49" t="s">
        <v>87</v>
      </c>
      <c r="X49" t="b">
        <f>100%=SUM(AA49:EP49)</f>
        <v>1</v>
      </c>
      <c r="Y49" s="50">
        <v>35000</v>
      </c>
      <c r="Z49" s="62">
        <v>2</v>
      </c>
      <c r="AA49" s="51">
        <f t="shared" si="68"/>
        <v>0.16666666666666666</v>
      </c>
      <c r="AB49" s="51">
        <f t="shared" si="68"/>
        <v>0.16666666666666666</v>
      </c>
      <c r="AC49" s="51">
        <f t="shared" si="68"/>
        <v>0.16666666666666666</v>
      </c>
      <c r="AD49" s="51">
        <f t="shared" si="68"/>
        <v>0.16666666666666666</v>
      </c>
      <c r="AE49" s="51">
        <f t="shared" si="68"/>
        <v>0.16666666666666666</v>
      </c>
      <c r="AF49" s="51">
        <f t="shared" si="68"/>
        <v>0.16666666666666666</v>
      </c>
      <c r="AG49" s="51">
        <f t="shared" si="68"/>
        <v>0</v>
      </c>
      <c r="AH49" s="51">
        <f t="shared" si="68"/>
        <v>0</v>
      </c>
      <c r="AI49" s="51">
        <f t="shared" si="68"/>
        <v>0</v>
      </c>
      <c r="AJ49" s="51">
        <f t="shared" si="68"/>
        <v>0</v>
      </c>
      <c r="AK49" s="51">
        <f t="shared" si="69"/>
        <v>0</v>
      </c>
      <c r="AL49" s="51">
        <f t="shared" si="69"/>
        <v>0</v>
      </c>
      <c r="AM49" s="51">
        <f t="shared" si="69"/>
        <v>0</v>
      </c>
      <c r="AN49" s="51">
        <f t="shared" si="69"/>
        <v>0</v>
      </c>
      <c r="AO49" s="51">
        <f t="shared" si="69"/>
        <v>0</v>
      </c>
      <c r="AP49" s="51">
        <f t="shared" si="69"/>
        <v>0</v>
      </c>
      <c r="AQ49" s="51">
        <f t="shared" si="69"/>
        <v>0</v>
      </c>
      <c r="AR49" s="51">
        <f t="shared" si="69"/>
        <v>0</v>
      </c>
      <c r="AS49" s="51">
        <f t="shared" si="69"/>
        <v>0</v>
      </c>
      <c r="AT49" s="51">
        <f t="shared" si="69"/>
        <v>0</v>
      </c>
      <c r="AU49" s="51">
        <f t="shared" si="70"/>
        <v>0</v>
      </c>
      <c r="AV49" s="51">
        <f t="shared" si="70"/>
        <v>0</v>
      </c>
      <c r="AW49" s="51">
        <f t="shared" si="70"/>
        <v>0</v>
      </c>
      <c r="AX49" s="51">
        <f t="shared" si="70"/>
        <v>0</v>
      </c>
      <c r="AY49" s="51">
        <f t="shared" si="70"/>
        <v>0</v>
      </c>
      <c r="AZ49" s="51">
        <f t="shared" si="70"/>
        <v>0</v>
      </c>
      <c r="BA49" s="51">
        <f t="shared" si="70"/>
        <v>0</v>
      </c>
      <c r="BB49" s="51">
        <f t="shared" si="70"/>
        <v>0</v>
      </c>
      <c r="BC49" s="51">
        <f t="shared" si="70"/>
        <v>0</v>
      </c>
      <c r="BD49" s="51">
        <f t="shared" si="70"/>
        <v>0</v>
      </c>
      <c r="BE49" s="51">
        <f t="shared" si="71"/>
        <v>0</v>
      </c>
      <c r="BF49" s="51">
        <f t="shared" si="71"/>
        <v>0</v>
      </c>
      <c r="BG49" s="51">
        <f t="shared" si="71"/>
        <v>0</v>
      </c>
      <c r="BH49" s="51">
        <f t="shared" si="71"/>
        <v>0</v>
      </c>
      <c r="BI49" s="51">
        <f t="shared" si="71"/>
        <v>0</v>
      </c>
      <c r="BJ49" s="51">
        <f t="shared" si="71"/>
        <v>0</v>
      </c>
      <c r="BK49" s="51">
        <f t="shared" si="71"/>
        <v>0</v>
      </c>
      <c r="BL49" s="51">
        <f t="shared" si="71"/>
        <v>0</v>
      </c>
      <c r="BM49" s="51">
        <f t="shared" si="71"/>
        <v>0</v>
      </c>
      <c r="BN49" s="51">
        <f t="shared" si="71"/>
        <v>0</v>
      </c>
      <c r="BO49" s="51">
        <f t="shared" si="72"/>
        <v>0</v>
      </c>
      <c r="BP49" s="51">
        <f t="shared" si="72"/>
        <v>0</v>
      </c>
      <c r="BQ49" s="51">
        <f t="shared" si="72"/>
        <v>0</v>
      </c>
      <c r="BR49" s="51">
        <f t="shared" si="72"/>
        <v>0</v>
      </c>
      <c r="BS49" s="51">
        <f t="shared" si="72"/>
        <v>0</v>
      </c>
      <c r="BT49" s="51">
        <f t="shared" si="72"/>
        <v>0</v>
      </c>
      <c r="BU49" s="51">
        <f t="shared" si="72"/>
        <v>0</v>
      </c>
      <c r="BV49" s="51">
        <f t="shared" si="72"/>
        <v>0</v>
      </c>
      <c r="BW49" s="51">
        <f t="shared" si="72"/>
        <v>0</v>
      </c>
      <c r="BX49" s="51">
        <f t="shared" si="72"/>
        <v>0</v>
      </c>
      <c r="BY49" s="51">
        <f t="shared" si="73"/>
        <v>0</v>
      </c>
      <c r="BZ49" s="51">
        <f t="shared" si="73"/>
        <v>0</v>
      </c>
      <c r="CA49" s="51">
        <f t="shared" si="73"/>
        <v>0</v>
      </c>
      <c r="CB49" s="51">
        <f t="shared" si="73"/>
        <v>0</v>
      </c>
      <c r="CC49" s="51">
        <f t="shared" si="73"/>
        <v>0</v>
      </c>
      <c r="CD49" s="51">
        <f t="shared" si="73"/>
        <v>0</v>
      </c>
      <c r="CE49" s="51">
        <f t="shared" si="73"/>
        <v>0</v>
      </c>
      <c r="CF49" s="51">
        <f t="shared" si="73"/>
        <v>0</v>
      </c>
      <c r="CG49" s="51">
        <f t="shared" si="73"/>
        <v>0</v>
      </c>
      <c r="CH49" s="51">
        <f t="shared" si="73"/>
        <v>0</v>
      </c>
      <c r="CI49" s="51">
        <f t="shared" si="74"/>
        <v>0</v>
      </c>
      <c r="CJ49" s="51">
        <f t="shared" si="74"/>
        <v>0</v>
      </c>
      <c r="CK49" s="51">
        <f t="shared" si="74"/>
        <v>0</v>
      </c>
      <c r="CL49" s="51">
        <f t="shared" si="74"/>
        <v>0</v>
      </c>
      <c r="CM49" s="51">
        <f t="shared" si="74"/>
        <v>0</v>
      </c>
      <c r="CN49" s="51">
        <f t="shared" si="74"/>
        <v>0</v>
      </c>
      <c r="CO49" s="51">
        <f t="shared" si="74"/>
        <v>0</v>
      </c>
      <c r="CP49" s="51">
        <f t="shared" si="74"/>
        <v>0</v>
      </c>
      <c r="CQ49" s="51">
        <f t="shared" si="74"/>
        <v>0</v>
      </c>
      <c r="CR49" s="51">
        <f t="shared" si="74"/>
        <v>0</v>
      </c>
      <c r="CS49" s="51">
        <f t="shared" si="75"/>
        <v>0</v>
      </c>
      <c r="CT49" s="51">
        <f t="shared" si="75"/>
        <v>0</v>
      </c>
      <c r="CU49" s="51">
        <f t="shared" si="75"/>
        <v>0</v>
      </c>
      <c r="CV49" s="51">
        <f t="shared" si="75"/>
        <v>0</v>
      </c>
      <c r="CW49" s="51">
        <f t="shared" si="75"/>
        <v>0</v>
      </c>
      <c r="CX49" s="51">
        <f t="shared" si="75"/>
        <v>0</v>
      </c>
      <c r="CY49" s="51">
        <f t="shared" si="75"/>
        <v>0</v>
      </c>
      <c r="CZ49" s="51">
        <f t="shared" si="75"/>
        <v>0</v>
      </c>
      <c r="DA49" s="51">
        <f t="shared" si="75"/>
        <v>0</v>
      </c>
      <c r="DB49" s="51">
        <f t="shared" si="75"/>
        <v>0</v>
      </c>
      <c r="DC49" s="51">
        <f t="shared" si="76"/>
        <v>0</v>
      </c>
      <c r="DD49" s="51">
        <f t="shared" si="76"/>
        <v>0</v>
      </c>
      <c r="DE49" s="51">
        <f t="shared" si="76"/>
        <v>0</v>
      </c>
      <c r="DF49" s="51">
        <f t="shared" si="76"/>
        <v>0</v>
      </c>
      <c r="DG49" s="51">
        <f t="shared" si="76"/>
        <v>0</v>
      </c>
      <c r="DH49" s="51">
        <f t="shared" si="76"/>
        <v>0</v>
      </c>
      <c r="DI49" s="51">
        <f t="shared" si="76"/>
        <v>0</v>
      </c>
      <c r="DJ49" s="51">
        <f t="shared" si="76"/>
        <v>0</v>
      </c>
      <c r="DK49" s="51">
        <f t="shared" si="76"/>
        <v>0</v>
      </c>
      <c r="DL49" s="51">
        <f t="shared" si="76"/>
        <v>0</v>
      </c>
      <c r="DM49" s="51">
        <f t="shared" si="77"/>
        <v>0</v>
      </c>
      <c r="DN49" s="51">
        <f t="shared" si="77"/>
        <v>0</v>
      </c>
      <c r="DO49" s="51">
        <f t="shared" si="77"/>
        <v>0</v>
      </c>
      <c r="DP49" s="51">
        <f t="shared" si="77"/>
        <v>0</v>
      </c>
      <c r="DQ49" s="51">
        <f t="shared" si="77"/>
        <v>0</v>
      </c>
      <c r="DR49" s="51">
        <f t="shared" si="77"/>
        <v>0</v>
      </c>
      <c r="DS49" s="51">
        <f t="shared" si="77"/>
        <v>0</v>
      </c>
      <c r="DT49" s="51">
        <f t="shared" si="77"/>
        <v>0</v>
      </c>
      <c r="DU49" s="51">
        <f t="shared" si="77"/>
        <v>0</v>
      </c>
      <c r="DV49" s="51">
        <f t="shared" si="77"/>
        <v>0</v>
      </c>
      <c r="DW49" s="51">
        <f t="shared" si="78"/>
        <v>0</v>
      </c>
      <c r="DX49" s="51">
        <f t="shared" si="78"/>
        <v>0</v>
      </c>
      <c r="DY49" s="51">
        <f t="shared" si="78"/>
        <v>0</v>
      </c>
      <c r="DZ49" s="51">
        <f t="shared" si="78"/>
        <v>0</v>
      </c>
      <c r="EA49" s="51">
        <f t="shared" si="78"/>
        <v>0</v>
      </c>
      <c r="EB49" s="51">
        <f t="shared" si="78"/>
        <v>0</v>
      </c>
      <c r="EC49" s="51">
        <f t="shared" si="78"/>
        <v>0</v>
      </c>
      <c r="ED49" s="51">
        <f t="shared" si="78"/>
        <v>0</v>
      </c>
      <c r="EE49" s="51">
        <f t="shared" si="78"/>
        <v>0</v>
      </c>
      <c r="EF49" s="51">
        <f t="shared" si="78"/>
        <v>0</v>
      </c>
      <c r="EG49" s="51">
        <f t="shared" si="79"/>
        <v>0</v>
      </c>
      <c r="EH49" s="51">
        <f t="shared" si="79"/>
        <v>0</v>
      </c>
      <c r="EI49" s="51">
        <f t="shared" si="79"/>
        <v>0</v>
      </c>
      <c r="EJ49" s="51">
        <f t="shared" si="79"/>
        <v>0</v>
      </c>
      <c r="EK49" s="51">
        <f t="shared" si="79"/>
        <v>0</v>
      </c>
      <c r="EL49" s="51">
        <f t="shared" si="79"/>
        <v>0</v>
      </c>
      <c r="EM49" s="51">
        <f t="shared" si="79"/>
        <v>0</v>
      </c>
      <c r="EN49" s="51">
        <f t="shared" si="79"/>
        <v>0</v>
      </c>
      <c r="EO49" s="51">
        <f t="shared" si="79"/>
        <v>0</v>
      </c>
      <c r="EP49" s="51">
        <f t="shared" si="79"/>
        <v>0</v>
      </c>
    </row>
    <row r="51" spans="1:147" s="44" customFormat="1" ht="15" x14ac:dyDescent="0.2">
      <c r="A51" s="44" t="s">
        <v>88</v>
      </c>
      <c r="X51" s="44" t="s">
        <v>89</v>
      </c>
      <c r="Y51" s="48">
        <f ca="1">SUBTOTAL(9,Y52:Y54)</f>
        <v>40287.048361196372</v>
      </c>
      <c r="Z51" s="60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51"/>
      <c r="BA51" s="51"/>
      <c r="BB51" s="51"/>
      <c r="BC51" s="51"/>
      <c r="BD51" s="51"/>
      <c r="BE51" s="51"/>
      <c r="BF51" s="51"/>
      <c r="BG51" s="51"/>
      <c r="BH51" s="51"/>
      <c r="BI51" s="51"/>
      <c r="BJ51" s="51"/>
      <c r="BK51" s="51"/>
      <c r="BL51" s="51"/>
      <c r="BM51" s="51"/>
      <c r="BN51" s="51"/>
      <c r="BO51" s="51"/>
      <c r="BP51" s="51"/>
      <c r="BQ51" s="51"/>
      <c r="BR51" s="51"/>
      <c r="BS51" s="51"/>
      <c r="BT51" s="51"/>
      <c r="BU51" s="51"/>
      <c r="BV51" s="51"/>
      <c r="BW51" s="51"/>
      <c r="BX51" s="51"/>
      <c r="BY51" s="51"/>
      <c r="BZ51" s="51"/>
      <c r="CA51" s="51"/>
      <c r="CB51" s="51"/>
      <c r="CC51" s="51"/>
      <c r="CD51" s="51"/>
      <c r="CE51" s="51"/>
      <c r="CF51" s="51"/>
      <c r="CG51" s="51"/>
      <c r="CH51" s="51"/>
      <c r="CI51" s="51"/>
      <c r="CJ51" s="51"/>
      <c r="CK51" s="51"/>
      <c r="CL51" s="51"/>
      <c r="CM51" s="51"/>
      <c r="CN51" s="51"/>
      <c r="CO51" s="51"/>
      <c r="CP51" s="51"/>
      <c r="CQ51" s="51"/>
      <c r="CR51" s="51"/>
      <c r="CS51" s="51"/>
      <c r="CT51" s="51"/>
      <c r="CU51" s="51"/>
      <c r="CV51" s="51"/>
      <c r="CW51" s="51"/>
      <c r="CX51" s="51"/>
      <c r="CY51" s="51"/>
      <c r="CZ51" s="51"/>
      <c r="DA51" s="51"/>
      <c r="DB51" s="51"/>
      <c r="DC51" s="51"/>
      <c r="DD51" s="51"/>
      <c r="DE51" s="51"/>
      <c r="DF51" s="51"/>
      <c r="DG51" s="51"/>
      <c r="DH51" s="51"/>
      <c r="DI51" s="51"/>
      <c r="DJ51" s="51"/>
      <c r="DK51" s="51"/>
      <c r="DL51" s="51"/>
      <c r="DM51" s="51"/>
      <c r="DN51" s="51"/>
      <c r="DO51" s="51"/>
      <c r="DP51" s="51"/>
      <c r="DQ51" s="51"/>
      <c r="DR51" s="51"/>
      <c r="DS51" s="51"/>
      <c r="DT51" s="51"/>
      <c r="DU51" s="51"/>
      <c r="DV51" s="51"/>
      <c r="DW51" s="51"/>
      <c r="DX51" s="51"/>
      <c r="DY51" s="51"/>
      <c r="DZ51" s="51"/>
      <c r="EA51" s="51"/>
      <c r="EB51" s="51"/>
      <c r="EC51" s="51"/>
      <c r="ED51" s="51"/>
      <c r="EE51" s="51"/>
      <c r="EF51" s="51"/>
      <c r="EG51" s="51"/>
      <c r="EH51" s="51"/>
      <c r="EI51" s="51"/>
      <c r="EJ51" s="51"/>
      <c r="EK51" s="51"/>
      <c r="EL51" s="51"/>
      <c r="EM51" s="51"/>
      <c r="EN51" s="51"/>
      <c r="EO51" s="51"/>
      <c r="EP51" s="51"/>
      <c r="EQ51" s="60"/>
    </row>
    <row r="52" spans="1:147" x14ac:dyDescent="0.2">
      <c r="A52" t="s">
        <v>90</v>
      </c>
      <c r="X52" t="b">
        <f>100%=SUM(AA52:EP52)</f>
        <v>0</v>
      </c>
      <c r="Y52" s="53">
        <f ca="1">Cnstr_Debt_Int</f>
        <v>0</v>
      </c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51"/>
      <c r="AX52" s="51"/>
      <c r="AY52" s="51"/>
      <c r="AZ52" s="51"/>
      <c r="BA52" s="51"/>
      <c r="BB52" s="51"/>
      <c r="BC52" s="51"/>
      <c r="BD52" s="51"/>
      <c r="BE52" s="51"/>
      <c r="BF52" s="51"/>
      <c r="BG52" s="51"/>
      <c r="BH52" s="51"/>
      <c r="BI52" s="51"/>
      <c r="BJ52" s="51"/>
      <c r="BK52" s="51"/>
      <c r="BL52" s="51"/>
      <c r="BM52" s="51"/>
      <c r="BN52" s="51"/>
      <c r="BO52" s="51"/>
      <c r="BP52" s="51"/>
      <c r="BQ52" s="51"/>
      <c r="BR52" s="51"/>
      <c r="BS52" s="51"/>
      <c r="BT52" s="51"/>
      <c r="BU52" s="51"/>
      <c r="BV52" s="51"/>
      <c r="BW52" s="51"/>
      <c r="BX52" s="51"/>
      <c r="BY52" s="51"/>
      <c r="BZ52" s="51"/>
      <c r="CA52" s="51"/>
      <c r="CB52" s="51"/>
      <c r="CC52" s="51"/>
      <c r="CD52" s="51"/>
      <c r="CE52" s="51"/>
      <c r="CF52" s="51"/>
      <c r="CG52" s="51"/>
      <c r="CH52" s="51"/>
      <c r="CI52" s="51"/>
      <c r="CJ52" s="51"/>
      <c r="CK52" s="51"/>
      <c r="CL52" s="51"/>
      <c r="CM52" s="51"/>
      <c r="CN52" s="51"/>
      <c r="CO52" s="51"/>
      <c r="CP52" s="51"/>
      <c r="CQ52" s="51"/>
      <c r="CR52" s="51"/>
      <c r="CS52" s="51"/>
      <c r="CT52" s="51"/>
      <c r="CU52" s="51"/>
      <c r="CV52" s="51"/>
      <c r="CW52" s="51"/>
      <c r="CX52" s="51"/>
      <c r="CY52" s="51"/>
      <c r="CZ52" s="51"/>
      <c r="DA52" s="51"/>
      <c r="DB52" s="51"/>
      <c r="DC52" s="51"/>
      <c r="DD52" s="51"/>
      <c r="DE52" s="51"/>
      <c r="DF52" s="51"/>
      <c r="DG52" s="51"/>
      <c r="DH52" s="51"/>
      <c r="DI52" s="51"/>
      <c r="DJ52" s="51"/>
      <c r="DK52" s="51"/>
      <c r="DL52" s="51"/>
      <c r="DM52" s="51"/>
      <c r="DN52" s="51"/>
      <c r="DO52" s="51"/>
      <c r="DP52" s="51"/>
      <c r="DQ52" s="51"/>
      <c r="DR52" s="51"/>
      <c r="DS52" s="51"/>
      <c r="DT52" s="51"/>
      <c r="DU52" s="51"/>
      <c r="DV52" s="51"/>
      <c r="DW52" s="51"/>
      <c r="DX52" s="51"/>
      <c r="DY52" s="51"/>
      <c r="DZ52" s="51"/>
      <c r="EA52" s="51"/>
      <c r="EB52" s="51"/>
      <c r="EC52" s="51"/>
      <c r="ED52" s="51"/>
      <c r="EE52" s="51"/>
      <c r="EF52" s="51"/>
      <c r="EG52" s="51"/>
      <c r="EH52" s="51"/>
      <c r="EI52" s="51"/>
      <c r="EJ52" s="51"/>
      <c r="EK52" s="51"/>
      <c r="EL52" s="51"/>
      <c r="EM52" s="51"/>
      <c r="EN52" s="51"/>
      <c r="EO52" s="51"/>
      <c r="EP52" s="51"/>
    </row>
    <row r="53" spans="1:147" x14ac:dyDescent="0.2">
      <c r="A53" t="s">
        <v>91</v>
      </c>
      <c r="X53" t="b">
        <f>100%=SUM(AA53:EP53)</f>
        <v>1</v>
      </c>
      <c r="Y53" s="53">
        <f>Principal_T1 * Orig_Fee_T1+Principal_T2*Orig_Fee_T2</f>
        <v>40287.048361196372</v>
      </c>
      <c r="AA53" s="51">
        <f>100%</f>
        <v>1</v>
      </c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52"/>
      <c r="BM53" s="52"/>
      <c r="BN53" s="52"/>
      <c r="BO53" s="52"/>
      <c r="BP53" s="52"/>
      <c r="BQ53" s="52"/>
      <c r="BR53" s="52"/>
      <c r="BS53" s="52"/>
      <c r="BT53" s="52"/>
      <c r="BU53" s="52"/>
      <c r="BV53" s="52"/>
      <c r="BW53" s="52"/>
      <c r="BX53" s="52"/>
      <c r="BY53" s="52"/>
      <c r="BZ53" s="52"/>
      <c r="CA53" s="52"/>
      <c r="CB53" s="52"/>
      <c r="CC53" s="52"/>
      <c r="CD53" s="52"/>
      <c r="CE53" s="52"/>
      <c r="CF53" s="52"/>
      <c r="CG53" s="52"/>
      <c r="CH53" s="52"/>
      <c r="CI53" s="52"/>
      <c r="CJ53" s="52"/>
      <c r="CK53" s="52"/>
      <c r="CL53" s="52"/>
      <c r="CM53" s="52"/>
      <c r="CN53" s="52"/>
      <c r="CO53" s="52"/>
      <c r="CP53" s="52"/>
      <c r="CQ53" s="52"/>
      <c r="CR53" s="52"/>
      <c r="CS53" s="52"/>
      <c r="CT53" s="52"/>
      <c r="CU53" s="52"/>
      <c r="CV53" s="52"/>
      <c r="CW53" s="52"/>
      <c r="CX53" s="52"/>
      <c r="CY53" s="52"/>
      <c r="CZ53" s="52"/>
      <c r="DA53" s="52"/>
      <c r="DB53" s="52"/>
      <c r="DC53" s="52"/>
      <c r="DD53" s="52"/>
      <c r="DE53" s="52"/>
      <c r="DF53" s="52"/>
      <c r="DG53" s="52"/>
      <c r="DH53" s="52"/>
      <c r="DI53" s="52"/>
      <c r="DJ53" s="52"/>
      <c r="DK53" s="52"/>
      <c r="DL53" s="52"/>
      <c r="DM53" s="52"/>
      <c r="DN53" s="52"/>
      <c r="DO53" s="52"/>
      <c r="DP53" s="52"/>
      <c r="DQ53" s="52"/>
      <c r="DR53" s="52"/>
      <c r="DS53" s="52"/>
      <c r="DT53" s="52"/>
      <c r="DU53" s="52"/>
      <c r="DV53" s="52"/>
      <c r="DW53" s="52"/>
      <c r="DX53" s="52"/>
      <c r="DY53" s="52"/>
      <c r="DZ53" s="52"/>
      <c r="EA53" s="52"/>
      <c r="EB53" s="52"/>
      <c r="EC53" s="52"/>
      <c r="ED53" s="52"/>
      <c r="EE53" s="52"/>
      <c r="EF53" s="52"/>
      <c r="EG53" s="52"/>
      <c r="EH53" s="52"/>
      <c r="EI53" s="52"/>
      <c r="EJ53" s="52"/>
      <c r="EK53" s="52"/>
      <c r="EL53" s="52"/>
      <c r="EM53" s="52"/>
      <c r="EN53" s="52"/>
      <c r="EO53" s="52"/>
      <c r="EP53" s="52"/>
    </row>
    <row r="54" spans="1:147" x14ac:dyDescent="0.2">
      <c r="AA54" s="52"/>
    </row>
    <row r="55" spans="1:147" s="42" customFormat="1" x14ac:dyDescent="0.2">
      <c r="AA55" s="66"/>
    </row>
    <row r="56" spans="1:147" s="40" customFormat="1" thickBot="1" x14ac:dyDescent="0.25">
      <c r="A56" s="40" t="str">
        <f>A5</f>
        <v>Cost Item</v>
      </c>
      <c r="Z56" s="63"/>
      <c r="EQ56" s="63"/>
    </row>
    <row r="57" spans="1:147" x14ac:dyDescent="0.2">
      <c r="A57" s="44"/>
    </row>
    <row r="58" spans="1:147" s="39" customFormat="1" ht="15" x14ac:dyDescent="0.2">
      <c r="A58" s="39" t="str">
        <f>A7</f>
        <v>Land &amp; Related</v>
      </c>
      <c r="Z58" s="64"/>
      <c r="AA58" s="54">
        <f>SUBTOTAL(9,AA59:AA60)</f>
        <v>1000000</v>
      </c>
      <c r="AB58" s="54">
        <f t="shared" ref="AB58:CM58" si="80">SUBTOTAL(9,AB59:AB60)</f>
        <v>0</v>
      </c>
      <c r="AC58" s="54">
        <f t="shared" si="80"/>
        <v>0</v>
      </c>
      <c r="AD58" s="54">
        <f t="shared" si="80"/>
        <v>0</v>
      </c>
      <c r="AE58" s="54">
        <f t="shared" si="80"/>
        <v>0</v>
      </c>
      <c r="AF58" s="54">
        <f t="shared" si="80"/>
        <v>0</v>
      </c>
      <c r="AG58" s="54">
        <f t="shared" si="80"/>
        <v>0</v>
      </c>
      <c r="AH58" s="54">
        <f t="shared" si="80"/>
        <v>0</v>
      </c>
      <c r="AI58" s="54">
        <f t="shared" si="80"/>
        <v>0</v>
      </c>
      <c r="AJ58" s="54">
        <f t="shared" si="80"/>
        <v>0</v>
      </c>
      <c r="AK58" s="54">
        <f t="shared" si="80"/>
        <v>0</v>
      </c>
      <c r="AL58" s="54">
        <f t="shared" si="80"/>
        <v>0</v>
      </c>
      <c r="AM58" s="54">
        <f t="shared" si="80"/>
        <v>0</v>
      </c>
      <c r="AN58" s="54">
        <f t="shared" si="80"/>
        <v>0</v>
      </c>
      <c r="AO58" s="54">
        <f t="shared" si="80"/>
        <v>0</v>
      </c>
      <c r="AP58" s="54">
        <f t="shared" si="80"/>
        <v>0</v>
      </c>
      <c r="AQ58" s="54">
        <f t="shared" si="80"/>
        <v>0</v>
      </c>
      <c r="AR58" s="54">
        <f t="shared" si="80"/>
        <v>0</v>
      </c>
      <c r="AS58" s="54">
        <f t="shared" si="80"/>
        <v>0</v>
      </c>
      <c r="AT58" s="54">
        <f t="shared" si="80"/>
        <v>0</v>
      </c>
      <c r="AU58" s="54">
        <f t="shared" si="80"/>
        <v>0</v>
      </c>
      <c r="AV58" s="54">
        <f t="shared" si="80"/>
        <v>0</v>
      </c>
      <c r="AW58" s="54">
        <f t="shared" si="80"/>
        <v>0</v>
      </c>
      <c r="AX58" s="54">
        <f t="shared" si="80"/>
        <v>0</v>
      </c>
      <c r="AY58" s="54">
        <f t="shared" si="80"/>
        <v>0</v>
      </c>
      <c r="AZ58" s="54">
        <f t="shared" si="80"/>
        <v>0</v>
      </c>
      <c r="BA58" s="54">
        <f t="shared" si="80"/>
        <v>0</v>
      </c>
      <c r="BB58" s="54">
        <f t="shared" si="80"/>
        <v>0</v>
      </c>
      <c r="BC58" s="54">
        <f t="shared" si="80"/>
        <v>0</v>
      </c>
      <c r="BD58" s="54">
        <f t="shared" si="80"/>
        <v>0</v>
      </c>
      <c r="BE58" s="54">
        <f t="shared" si="80"/>
        <v>0</v>
      </c>
      <c r="BF58" s="54">
        <f t="shared" si="80"/>
        <v>0</v>
      </c>
      <c r="BG58" s="54">
        <f t="shared" si="80"/>
        <v>0</v>
      </c>
      <c r="BH58" s="54">
        <f t="shared" si="80"/>
        <v>0</v>
      </c>
      <c r="BI58" s="54">
        <f t="shared" si="80"/>
        <v>0</v>
      </c>
      <c r="BJ58" s="54">
        <f t="shared" si="80"/>
        <v>0</v>
      </c>
      <c r="BK58" s="54">
        <f t="shared" si="80"/>
        <v>0</v>
      </c>
      <c r="BL58" s="54">
        <f t="shared" si="80"/>
        <v>0</v>
      </c>
      <c r="BM58" s="54">
        <f t="shared" si="80"/>
        <v>0</v>
      </c>
      <c r="BN58" s="54">
        <f t="shared" si="80"/>
        <v>0</v>
      </c>
      <c r="BO58" s="54">
        <f t="shared" si="80"/>
        <v>0</v>
      </c>
      <c r="BP58" s="54">
        <f t="shared" si="80"/>
        <v>0</v>
      </c>
      <c r="BQ58" s="54">
        <f t="shared" si="80"/>
        <v>0</v>
      </c>
      <c r="BR58" s="54">
        <f t="shared" si="80"/>
        <v>0</v>
      </c>
      <c r="BS58" s="54">
        <f t="shared" si="80"/>
        <v>0</v>
      </c>
      <c r="BT58" s="54">
        <f t="shared" si="80"/>
        <v>0</v>
      </c>
      <c r="BU58" s="54">
        <f t="shared" si="80"/>
        <v>0</v>
      </c>
      <c r="BV58" s="54">
        <f t="shared" si="80"/>
        <v>0</v>
      </c>
      <c r="BW58" s="54">
        <f t="shared" si="80"/>
        <v>0</v>
      </c>
      <c r="BX58" s="54">
        <f t="shared" si="80"/>
        <v>0</v>
      </c>
      <c r="BY58" s="54">
        <f t="shared" si="80"/>
        <v>0</v>
      </c>
      <c r="BZ58" s="54">
        <f t="shared" si="80"/>
        <v>0</v>
      </c>
      <c r="CA58" s="54">
        <f t="shared" si="80"/>
        <v>0</v>
      </c>
      <c r="CB58" s="54">
        <f t="shared" si="80"/>
        <v>0</v>
      </c>
      <c r="CC58" s="54">
        <f t="shared" si="80"/>
        <v>0</v>
      </c>
      <c r="CD58" s="54">
        <f t="shared" si="80"/>
        <v>0</v>
      </c>
      <c r="CE58" s="54">
        <f t="shared" si="80"/>
        <v>0</v>
      </c>
      <c r="CF58" s="54">
        <f t="shared" si="80"/>
        <v>0</v>
      </c>
      <c r="CG58" s="54">
        <f t="shared" si="80"/>
        <v>0</v>
      </c>
      <c r="CH58" s="54">
        <f t="shared" si="80"/>
        <v>0</v>
      </c>
      <c r="CI58" s="54">
        <f t="shared" si="80"/>
        <v>0</v>
      </c>
      <c r="CJ58" s="54">
        <f t="shared" si="80"/>
        <v>0</v>
      </c>
      <c r="CK58" s="54">
        <f t="shared" si="80"/>
        <v>0</v>
      </c>
      <c r="CL58" s="54">
        <f t="shared" si="80"/>
        <v>0</v>
      </c>
      <c r="CM58" s="54">
        <f t="shared" si="80"/>
        <v>0</v>
      </c>
      <c r="CN58" s="54">
        <f t="shared" ref="CN58:EP58" si="81">SUBTOTAL(9,CN59:CN60)</f>
        <v>0</v>
      </c>
      <c r="CO58" s="54">
        <f t="shared" si="81"/>
        <v>0</v>
      </c>
      <c r="CP58" s="54">
        <f t="shared" si="81"/>
        <v>0</v>
      </c>
      <c r="CQ58" s="54">
        <f t="shared" si="81"/>
        <v>0</v>
      </c>
      <c r="CR58" s="54">
        <f t="shared" si="81"/>
        <v>0</v>
      </c>
      <c r="CS58" s="54">
        <f t="shared" si="81"/>
        <v>0</v>
      </c>
      <c r="CT58" s="54">
        <f t="shared" si="81"/>
        <v>0</v>
      </c>
      <c r="CU58" s="54">
        <f t="shared" si="81"/>
        <v>0</v>
      </c>
      <c r="CV58" s="54">
        <f t="shared" si="81"/>
        <v>0</v>
      </c>
      <c r="CW58" s="54">
        <f t="shared" si="81"/>
        <v>0</v>
      </c>
      <c r="CX58" s="54">
        <f t="shared" si="81"/>
        <v>0</v>
      </c>
      <c r="CY58" s="54">
        <f t="shared" si="81"/>
        <v>0</v>
      </c>
      <c r="CZ58" s="54">
        <f t="shared" si="81"/>
        <v>0</v>
      </c>
      <c r="DA58" s="54">
        <f t="shared" si="81"/>
        <v>0</v>
      </c>
      <c r="DB58" s="54">
        <f t="shared" si="81"/>
        <v>0</v>
      </c>
      <c r="DC58" s="54">
        <f t="shared" si="81"/>
        <v>0</v>
      </c>
      <c r="DD58" s="54">
        <f t="shared" si="81"/>
        <v>0</v>
      </c>
      <c r="DE58" s="54">
        <f t="shared" si="81"/>
        <v>0</v>
      </c>
      <c r="DF58" s="54">
        <f t="shared" si="81"/>
        <v>0</v>
      </c>
      <c r="DG58" s="54">
        <f t="shared" si="81"/>
        <v>0</v>
      </c>
      <c r="DH58" s="54">
        <f t="shared" si="81"/>
        <v>0</v>
      </c>
      <c r="DI58" s="54">
        <f t="shared" si="81"/>
        <v>0</v>
      </c>
      <c r="DJ58" s="54">
        <f t="shared" si="81"/>
        <v>0</v>
      </c>
      <c r="DK58" s="54">
        <f t="shared" si="81"/>
        <v>0</v>
      </c>
      <c r="DL58" s="54">
        <f t="shared" si="81"/>
        <v>0</v>
      </c>
      <c r="DM58" s="54">
        <f t="shared" si="81"/>
        <v>0</v>
      </c>
      <c r="DN58" s="54">
        <f t="shared" si="81"/>
        <v>0</v>
      </c>
      <c r="DO58" s="54">
        <f t="shared" si="81"/>
        <v>0</v>
      </c>
      <c r="DP58" s="54">
        <f t="shared" si="81"/>
        <v>0</v>
      </c>
      <c r="DQ58" s="54">
        <f t="shared" si="81"/>
        <v>0</v>
      </c>
      <c r="DR58" s="54">
        <f t="shared" si="81"/>
        <v>0</v>
      </c>
      <c r="DS58" s="54">
        <f t="shared" si="81"/>
        <v>0</v>
      </c>
      <c r="DT58" s="54">
        <f t="shared" si="81"/>
        <v>0</v>
      </c>
      <c r="DU58" s="54">
        <f t="shared" si="81"/>
        <v>0</v>
      </c>
      <c r="DV58" s="54">
        <f t="shared" si="81"/>
        <v>0</v>
      </c>
      <c r="DW58" s="54">
        <f t="shared" si="81"/>
        <v>0</v>
      </c>
      <c r="DX58" s="54">
        <f t="shared" si="81"/>
        <v>0</v>
      </c>
      <c r="DY58" s="54">
        <f t="shared" si="81"/>
        <v>0</v>
      </c>
      <c r="DZ58" s="54">
        <f t="shared" si="81"/>
        <v>0</v>
      </c>
      <c r="EA58" s="54">
        <f t="shared" si="81"/>
        <v>0</v>
      </c>
      <c r="EB58" s="54">
        <f t="shared" si="81"/>
        <v>0</v>
      </c>
      <c r="EC58" s="54">
        <f t="shared" si="81"/>
        <v>0</v>
      </c>
      <c r="ED58" s="54">
        <f t="shared" si="81"/>
        <v>0</v>
      </c>
      <c r="EE58" s="54">
        <f t="shared" si="81"/>
        <v>0</v>
      </c>
      <c r="EF58" s="54">
        <f t="shared" si="81"/>
        <v>0</v>
      </c>
      <c r="EG58" s="54">
        <f t="shared" si="81"/>
        <v>0</v>
      </c>
      <c r="EH58" s="54">
        <f t="shared" si="81"/>
        <v>0</v>
      </c>
      <c r="EI58" s="54">
        <f t="shared" si="81"/>
        <v>0</v>
      </c>
      <c r="EJ58" s="54">
        <f t="shared" si="81"/>
        <v>0</v>
      </c>
      <c r="EK58" s="54">
        <f t="shared" si="81"/>
        <v>0</v>
      </c>
      <c r="EL58" s="54">
        <f t="shared" si="81"/>
        <v>0</v>
      </c>
      <c r="EM58" s="54">
        <f t="shared" si="81"/>
        <v>0</v>
      </c>
      <c r="EN58" s="54">
        <f t="shared" si="81"/>
        <v>0</v>
      </c>
      <c r="EO58" s="54">
        <f t="shared" si="81"/>
        <v>0</v>
      </c>
      <c r="EP58" s="54">
        <f t="shared" si="81"/>
        <v>0</v>
      </c>
      <c r="EQ58" s="64"/>
    </row>
    <row r="59" spans="1:147" s="55" customFormat="1" x14ac:dyDescent="0.2">
      <c r="A59" s="55" t="str">
        <f>A8</f>
        <v>Land &amp; Related</v>
      </c>
      <c r="Z59" s="65"/>
      <c r="AA59" s="56">
        <f t="shared" ref="AA59:BF59" si="82">$Y8*AA$8</f>
        <v>1000000</v>
      </c>
      <c r="AB59" s="56">
        <f t="shared" si="82"/>
        <v>0</v>
      </c>
      <c r="AC59" s="56">
        <f t="shared" si="82"/>
        <v>0</v>
      </c>
      <c r="AD59" s="56">
        <f t="shared" si="82"/>
        <v>0</v>
      </c>
      <c r="AE59" s="56">
        <f t="shared" si="82"/>
        <v>0</v>
      </c>
      <c r="AF59" s="56">
        <f t="shared" si="82"/>
        <v>0</v>
      </c>
      <c r="AG59" s="56">
        <f t="shared" si="82"/>
        <v>0</v>
      </c>
      <c r="AH59" s="56">
        <f t="shared" si="82"/>
        <v>0</v>
      </c>
      <c r="AI59" s="56">
        <f t="shared" si="82"/>
        <v>0</v>
      </c>
      <c r="AJ59" s="56">
        <f t="shared" si="82"/>
        <v>0</v>
      </c>
      <c r="AK59" s="56">
        <f t="shared" si="82"/>
        <v>0</v>
      </c>
      <c r="AL59" s="56">
        <f t="shared" si="82"/>
        <v>0</v>
      </c>
      <c r="AM59" s="56">
        <f t="shared" si="82"/>
        <v>0</v>
      </c>
      <c r="AN59" s="56">
        <f t="shared" si="82"/>
        <v>0</v>
      </c>
      <c r="AO59" s="56">
        <f t="shared" si="82"/>
        <v>0</v>
      </c>
      <c r="AP59" s="56">
        <f t="shared" si="82"/>
        <v>0</v>
      </c>
      <c r="AQ59" s="56">
        <f t="shared" si="82"/>
        <v>0</v>
      </c>
      <c r="AR59" s="56">
        <f t="shared" si="82"/>
        <v>0</v>
      </c>
      <c r="AS59" s="56">
        <f t="shared" si="82"/>
        <v>0</v>
      </c>
      <c r="AT59" s="56">
        <f t="shared" si="82"/>
        <v>0</v>
      </c>
      <c r="AU59" s="56">
        <f t="shared" si="82"/>
        <v>0</v>
      </c>
      <c r="AV59" s="56">
        <f t="shared" si="82"/>
        <v>0</v>
      </c>
      <c r="AW59" s="56">
        <f t="shared" si="82"/>
        <v>0</v>
      </c>
      <c r="AX59" s="56">
        <f t="shared" si="82"/>
        <v>0</v>
      </c>
      <c r="AY59" s="56">
        <f t="shared" si="82"/>
        <v>0</v>
      </c>
      <c r="AZ59" s="56">
        <f t="shared" si="82"/>
        <v>0</v>
      </c>
      <c r="BA59" s="56">
        <f t="shared" si="82"/>
        <v>0</v>
      </c>
      <c r="BB59" s="56">
        <f t="shared" si="82"/>
        <v>0</v>
      </c>
      <c r="BC59" s="56">
        <f t="shared" si="82"/>
        <v>0</v>
      </c>
      <c r="BD59" s="56">
        <f t="shared" si="82"/>
        <v>0</v>
      </c>
      <c r="BE59" s="56">
        <f t="shared" si="82"/>
        <v>0</v>
      </c>
      <c r="BF59" s="56">
        <f t="shared" si="82"/>
        <v>0</v>
      </c>
      <c r="BG59" s="56">
        <f t="shared" ref="BG59:CL59" si="83">$Y8*BG$8</f>
        <v>0</v>
      </c>
      <c r="BH59" s="56">
        <f t="shared" si="83"/>
        <v>0</v>
      </c>
      <c r="BI59" s="56">
        <f t="shared" si="83"/>
        <v>0</v>
      </c>
      <c r="BJ59" s="56">
        <f t="shared" si="83"/>
        <v>0</v>
      </c>
      <c r="BK59" s="56">
        <f t="shared" si="83"/>
        <v>0</v>
      </c>
      <c r="BL59" s="56">
        <f t="shared" si="83"/>
        <v>0</v>
      </c>
      <c r="BM59" s="56">
        <f t="shared" si="83"/>
        <v>0</v>
      </c>
      <c r="BN59" s="56">
        <f t="shared" si="83"/>
        <v>0</v>
      </c>
      <c r="BO59" s="56">
        <f t="shared" si="83"/>
        <v>0</v>
      </c>
      <c r="BP59" s="56">
        <f t="shared" si="83"/>
        <v>0</v>
      </c>
      <c r="BQ59" s="56">
        <f t="shared" si="83"/>
        <v>0</v>
      </c>
      <c r="BR59" s="56">
        <f t="shared" si="83"/>
        <v>0</v>
      </c>
      <c r="BS59" s="56">
        <f t="shared" si="83"/>
        <v>0</v>
      </c>
      <c r="BT59" s="56">
        <f t="shared" si="83"/>
        <v>0</v>
      </c>
      <c r="BU59" s="56">
        <f t="shared" si="83"/>
        <v>0</v>
      </c>
      <c r="BV59" s="56">
        <f t="shared" si="83"/>
        <v>0</v>
      </c>
      <c r="BW59" s="56">
        <f t="shared" si="83"/>
        <v>0</v>
      </c>
      <c r="BX59" s="56">
        <f t="shared" si="83"/>
        <v>0</v>
      </c>
      <c r="BY59" s="56">
        <f t="shared" si="83"/>
        <v>0</v>
      </c>
      <c r="BZ59" s="56">
        <f t="shared" si="83"/>
        <v>0</v>
      </c>
      <c r="CA59" s="56">
        <f t="shared" si="83"/>
        <v>0</v>
      </c>
      <c r="CB59" s="56">
        <f t="shared" si="83"/>
        <v>0</v>
      </c>
      <c r="CC59" s="56">
        <f t="shared" si="83"/>
        <v>0</v>
      </c>
      <c r="CD59" s="56">
        <f t="shared" si="83"/>
        <v>0</v>
      </c>
      <c r="CE59" s="56">
        <f t="shared" si="83"/>
        <v>0</v>
      </c>
      <c r="CF59" s="56">
        <f t="shared" si="83"/>
        <v>0</v>
      </c>
      <c r="CG59" s="56">
        <f t="shared" si="83"/>
        <v>0</v>
      </c>
      <c r="CH59" s="56">
        <f t="shared" si="83"/>
        <v>0</v>
      </c>
      <c r="CI59" s="56">
        <f t="shared" si="83"/>
        <v>0</v>
      </c>
      <c r="CJ59" s="56">
        <f t="shared" si="83"/>
        <v>0</v>
      </c>
      <c r="CK59" s="56">
        <f t="shared" si="83"/>
        <v>0</v>
      </c>
      <c r="CL59" s="56">
        <f t="shared" si="83"/>
        <v>0</v>
      </c>
      <c r="CM59" s="56">
        <f t="shared" ref="CM59:DR59" si="84">$Y8*CM$8</f>
        <v>0</v>
      </c>
      <c r="CN59" s="56">
        <f t="shared" si="84"/>
        <v>0</v>
      </c>
      <c r="CO59" s="56">
        <f t="shared" si="84"/>
        <v>0</v>
      </c>
      <c r="CP59" s="56">
        <f t="shared" si="84"/>
        <v>0</v>
      </c>
      <c r="CQ59" s="56">
        <f t="shared" si="84"/>
        <v>0</v>
      </c>
      <c r="CR59" s="56">
        <f t="shared" si="84"/>
        <v>0</v>
      </c>
      <c r="CS59" s="56">
        <f t="shared" si="84"/>
        <v>0</v>
      </c>
      <c r="CT59" s="56">
        <f t="shared" si="84"/>
        <v>0</v>
      </c>
      <c r="CU59" s="56">
        <f t="shared" si="84"/>
        <v>0</v>
      </c>
      <c r="CV59" s="56">
        <f t="shared" si="84"/>
        <v>0</v>
      </c>
      <c r="CW59" s="56">
        <f t="shared" si="84"/>
        <v>0</v>
      </c>
      <c r="CX59" s="56">
        <f t="shared" si="84"/>
        <v>0</v>
      </c>
      <c r="CY59" s="56">
        <f t="shared" si="84"/>
        <v>0</v>
      </c>
      <c r="CZ59" s="56">
        <f t="shared" si="84"/>
        <v>0</v>
      </c>
      <c r="DA59" s="56">
        <f t="shared" si="84"/>
        <v>0</v>
      </c>
      <c r="DB59" s="56">
        <f t="shared" si="84"/>
        <v>0</v>
      </c>
      <c r="DC59" s="56">
        <f t="shared" si="84"/>
        <v>0</v>
      </c>
      <c r="DD59" s="56">
        <f t="shared" si="84"/>
        <v>0</v>
      </c>
      <c r="DE59" s="56">
        <f t="shared" si="84"/>
        <v>0</v>
      </c>
      <c r="DF59" s="56">
        <f t="shared" si="84"/>
        <v>0</v>
      </c>
      <c r="DG59" s="56">
        <f t="shared" si="84"/>
        <v>0</v>
      </c>
      <c r="DH59" s="56">
        <f t="shared" si="84"/>
        <v>0</v>
      </c>
      <c r="DI59" s="56">
        <f t="shared" si="84"/>
        <v>0</v>
      </c>
      <c r="DJ59" s="56">
        <f t="shared" si="84"/>
        <v>0</v>
      </c>
      <c r="DK59" s="56">
        <f t="shared" si="84"/>
        <v>0</v>
      </c>
      <c r="DL59" s="56">
        <f t="shared" si="84"/>
        <v>0</v>
      </c>
      <c r="DM59" s="56">
        <f t="shared" si="84"/>
        <v>0</v>
      </c>
      <c r="DN59" s="56">
        <f t="shared" si="84"/>
        <v>0</v>
      </c>
      <c r="DO59" s="56">
        <f t="shared" si="84"/>
        <v>0</v>
      </c>
      <c r="DP59" s="56">
        <f t="shared" si="84"/>
        <v>0</v>
      </c>
      <c r="DQ59" s="56">
        <f t="shared" si="84"/>
        <v>0</v>
      </c>
      <c r="DR59" s="56">
        <f t="shared" si="84"/>
        <v>0</v>
      </c>
      <c r="DS59" s="56">
        <f t="shared" ref="DS59:EP59" si="85">$Y8*DS$8</f>
        <v>0</v>
      </c>
      <c r="DT59" s="56">
        <f t="shared" si="85"/>
        <v>0</v>
      </c>
      <c r="DU59" s="56">
        <f t="shared" si="85"/>
        <v>0</v>
      </c>
      <c r="DV59" s="56">
        <f t="shared" si="85"/>
        <v>0</v>
      </c>
      <c r="DW59" s="56">
        <f t="shared" si="85"/>
        <v>0</v>
      </c>
      <c r="DX59" s="56">
        <f t="shared" si="85"/>
        <v>0</v>
      </c>
      <c r="DY59" s="56">
        <f t="shared" si="85"/>
        <v>0</v>
      </c>
      <c r="DZ59" s="56">
        <f t="shared" si="85"/>
        <v>0</v>
      </c>
      <c r="EA59" s="56">
        <f t="shared" si="85"/>
        <v>0</v>
      </c>
      <c r="EB59" s="56">
        <f t="shared" si="85"/>
        <v>0</v>
      </c>
      <c r="EC59" s="56">
        <f t="shared" si="85"/>
        <v>0</v>
      </c>
      <c r="ED59" s="56">
        <f t="shared" si="85"/>
        <v>0</v>
      </c>
      <c r="EE59" s="56">
        <f t="shared" si="85"/>
        <v>0</v>
      </c>
      <c r="EF59" s="56">
        <f t="shared" si="85"/>
        <v>0</v>
      </c>
      <c r="EG59" s="56">
        <f t="shared" si="85"/>
        <v>0</v>
      </c>
      <c r="EH59" s="56">
        <f t="shared" si="85"/>
        <v>0</v>
      </c>
      <c r="EI59" s="56">
        <f t="shared" si="85"/>
        <v>0</v>
      </c>
      <c r="EJ59" s="56">
        <f t="shared" si="85"/>
        <v>0</v>
      </c>
      <c r="EK59" s="56">
        <f t="shared" si="85"/>
        <v>0</v>
      </c>
      <c r="EL59" s="56">
        <f t="shared" si="85"/>
        <v>0</v>
      </c>
      <c r="EM59" s="56">
        <f t="shared" si="85"/>
        <v>0</v>
      </c>
      <c r="EN59" s="56">
        <f t="shared" si="85"/>
        <v>0</v>
      </c>
      <c r="EO59" s="56">
        <f t="shared" si="85"/>
        <v>0</v>
      </c>
      <c r="EP59" s="56">
        <f t="shared" si="85"/>
        <v>0</v>
      </c>
      <c r="EQ59" s="65"/>
    </row>
    <row r="60" spans="1:147" x14ac:dyDescent="0.2">
      <c r="A60" s="44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6"/>
      <c r="BF60" s="56"/>
      <c r="BG60" s="56"/>
      <c r="BH60" s="56"/>
      <c r="BI60" s="56"/>
      <c r="BJ60" s="56"/>
      <c r="BK60" s="56"/>
      <c r="BL60" s="56"/>
      <c r="BM60" s="56"/>
      <c r="BN60" s="56"/>
      <c r="BO60" s="56"/>
      <c r="BP60" s="56"/>
      <c r="BQ60" s="56"/>
      <c r="BR60" s="56"/>
      <c r="BS60" s="56"/>
      <c r="BT60" s="56"/>
      <c r="BU60" s="56"/>
      <c r="BV60" s="56"/>
      <c r="BW60" s="56"/>
      <c r="BX60" s="56"/>
      <c r="BY60" s="56"/>
      <c r="BZ60" s="56"/>
      <c r="CA60" s="56"/>
      <c r="CB60" s="56"/>
      <c r="CC60" s="56"/>
      <c r="CD60" s="56"/>
      <c r="CE60" s="56"/>
      <c r="CF60" s="56"/>
      <c r="CG60" s="56"/>
      <c r="CH60" s="56"/>
      <c r="CI60" s="56"/>
      <c r="CJ60" s="56"/>
      <c r="CK60" s="56"/>
      <c r="CL60" s="56"/>
      <c r="CM60" s="56"/>
      <c r="CN60" s="56"/>
      <c r="CO60" s="56"/>
      <c r="CP60" s="56"/>
      <c r="CQ60" s="56"/>
      <c r="CR60" s="56"/>
      <c r="CS60" s="56"/>
      <c r="CT60" s="56"/>
      <c r="CU60" s="56"/>
      <c r="CV60" s="56"/>
      <c r="CW60" s="56"/>
      <c r="CX60" s="56"/>
      <c r="CY60" s="56"/>
      <c r="CZ60" s="56"/>
      <c r="DA60" s="56"/>
      <c r="DB60" s="56"/>
      <c r="DC60" s="56"/>
      <c r="DD60" s="56"/>
      <c r="DE60" s="56"/>
      <c r="DF60" s="56"/>
      <c r="DG60" s="56"/>
      <c r="DH60" s="56"/>
      <c r="DI60" s="56"/>
      <c r="DJ60" s="56"/>
      <c r="DK60" s="56"/>
      <c r="DL60" s="56"/>
      <c r="DM60" s="56"/>
      <c r="DN60" s="56"/>
      <c r="DO60" s="56"/>
      <c r="DP60" s="56"/>
      <c r="DQ60" s="56"/>
      <c r="DR60" s="56"/>
      <c r="DS60" s="56"/>
      <c r="DT60" s="56"/>
      <c r="DU60" s="56"/>
      <c r="DV60" s="56"/>
      <c r="DW60" s="56"/>
      <c r="DX60" s="56"/>
      <c r="DY60" s="56"/>
      <c r="DZ60" s="56"/>
      <c r="EA60" s="56"/>
      <c r="EB60" s="56"/>
      <c r="EC60" s="56"/>
      <c r="ED60" s="56"/>
      <c r="EE60" s="56"/>
      <c r="EF60" s="56"/>
      <c r="EG60" s="56"/>
      <c r="EH60" s="56"/>
      <c r="EI60" s="56"/>
      <c r="EJ60" s="56"/>
      <c r="EK60" s="56"/>
      <c r="EL60" s="56"/>
      <c r="EM60" s="56"/>
      <c r="EN60" s="56"/>
      <c r="EO60" s="56"/>
      <c r="EP60" s="56"/>
    </row>
    <row r="61" spans="1:147" s="44" customFormat="1" ht="15" x14ac:dyDescent="0.2">
      <c r="A61" s="44" t="str">
        <f>A10</f>
        <v xml:space="preserve">General &amp; Adminstrative </v>
      </c>
      <c r="Z61" s="60"/>
      <c r="AA61" s="45">
        <f>SUBTOTAL(9,AA62:AA65)</f>
        <v>28333.333333333332</v>
      </c>
      <c r="AB61" s="45">
        <f t="shared" ref="AB61:CM61" si="86">SUBTOTAL(9,AB62:AB65)</f>
        <v>28333.333333333332</v>
      </c>
      <c r="AC61" s="45">
        <f t="shared" si="86"/>
        <v>28333.333333333332</v>
      </c>
      <c r="AD61" s="45">
        <f t="shared" si="86"/>
        <v>28333.333333333332</v>
      </c>
      <c r="AE61" s="45">
        <f t="shared" si="86"/>
        <v>28333.333333333332</v>
      </c>
      <c r="AF61" s="45">
        <f t="shared" si="86"/>
        <v>28333.333333333332</v>
      </c>
      <c r="AG61" s="45">
        <f t="shared" si="86"/>
        <v>0</v>
      </c>
      <c r="AH61" s="45">
        <f t="shared" si="86"/>
        <v>0</v>
      </c>
      <c r="AI61" s="45">
        <f t="shared" si="86"/>
        <v>0</v>
      </c>
      <c r="AJ61" s="45">
        <f t="shared" si="86"/>
        <v>0</v>
      </c>
      <c r="AK61" s="45">
        <f t="shared" si="86"/>
        <v>0</v>
      </c>
      <c r="AL61" s="45">
        <f t="shared" si="86"/>
        <v>0</v>
      </c>
      <c r="AM61" s="45">
        <f t="shared" si="86"/>
        <v>0</v>
      </c>
      <c r="AN61" s="45">
        <f t="shared" si="86"/>
        <v>0</v>
      </c>
      <c r="AO61" s="45">
        <f t="shared" si="86"/>
        <v>0</v>
      </c>
      <c r="AP61" s="45">
        <f t="shared" si="86"/>
        <v>0</v>
      </c>
      <c r="AQ61" s="45">
        <f t="shared" si="86"/>
        <v>0</v>
      </c>
      <c r="AR61" s="45">
        <f t="shared" si="86"/>
        <v>0</v>
      </c>
      <c r="AS61" s="45">
        <f t="shared" si="86"/>
        <v>0</v>
      </c>
      <c r="AT61" s="45">
        <f t="shared" si="86"/>
        <v>0</v>
      </c>
      <c r="AU61" s="45">
        <f t="shared" si="86"/>
        <v>0</v>
      </c>
      <c r="AV61" s="45">
        <f t="shared" si="86"/>
        <v>0</v>
      </c>
      <c r="AW61" s="45">
        <f t="shared" si="86"/>
        <v>0</v>
      </c>
      <c r="AX61" s="45">
        <f t="shared" si="86"/>
        <v>0</v>
      </c>
      <c r="AY61" s="45">
        <f t="shared" si="86"/>
        <v>0</v>
      </c>
      <c r="AZ61" s="45">
        <f t="shared" si="86"/>
        <v>0</v>
      </c>
      <c r="BA61" s="45">
        <f t="shared" si="86"/>
        <v>0</v>
      </c>
      <c r="BB61" s="45">
        <f t="shared" si="86"/>
        <v>0</v>
      </c>
      <c r="BC61" s="45">
        <f t="shared" si="86"/>
        <v>0</v>
      </c>
      <c r="BD61" s="45">
        <f t="shared" si="86"/>
        <v>0</v>
      </c>
      <c r="BE61" s="45">
        <f t="shared" si="86"/>
        <v>0</v>
      </c>
      <c r="BF61" s="45">
        <f t="shared" si="86"/>
        <v>0</v>
      </c>
      <c r="BG61" s="45">
        <f t="shared" si="86"/>
        <v>0</v>
      </c>
      <c r="BH61" s="45">
        <f t="shared" si="86"/>
        <v>0</v>
      </c>
      <c r="BI61" s="45">
        <f t="shared" si="86"/>
        <v>0</v>
      </c>
      <c r="BJ61" s="45">
        <f t="shared" si="86"/>
        <v>0</v>
      </c>
      <c r="BK61" s="45">
        <f t="shared" si="86"/>
        <v>0</v>
      </c>
      <c r="BL61" s="45">
        <f t="shared" si="86"/>
        <v>0</v>
      </c>
      <c r="BM61" s="45">
        <f t="shared" si="86"/>
        <v>0</v>
      </c>
      <c r="BN61" s="45">
        <f t="shared" si="86"/>
        <v>0</v>
      </c>
      <c r="BO61" s="45">
        <f t="shared" si="86"/>
        <v>0</v>
      </c>
      <c r="BP61" s="45">
        <f t="shared" si="86"/>
        <v>0</v>
      </c>
      <c r="BQ61" s="45">
        <f t="shared" si="86"/>
        <v>0</v>
      </c>
      <c r="BR61" s="45">
        <f t="shared" si="86"/>
        <v>0</v>
      </c>
      <c r="BS61" s="45">
        <f t="shared" si="86"/>
        <v>0</v>
      </c>
      <c r="BT61" s="45">
        <f t="shared" si="86"/>
        <v>0</v>
      </c>
      <c r="BU61" s="45">
        <f t="shared" si="86"/>
        <v>0</v>
      </c>
      <c r="BV61" s="45">
        <f t="shared" si="86"/>
        <v>0</v>
      </c>
      <c r="BW61" s="45">
        <f t="shared" si="86"/>
        <v>0</v>
      </c>
      <c r="BX61" s="45">
        <f t="shared" si="86"/>
        <v>0</v>
      </c>
      <c r="BY61" s="45">
        <f t="shared" si="86"/>
        <v>0</v>
      </c>
      <c r="BZ61" s="45">
        <f t="shared" si="86"/>
        <v>0</v>
      </c>
      <c r="CA61" s="45">
        <f t="shared" si="86"/>
        <v>0</v>
      </c>
      <c r="CB61" s="45">
        <f t="shared" si="86"/>
        <v>0</v>
      </c>
      <c r="CC61" s="45">
        <f t="shared" si="86"/>
        <v>0</v>
      </c>
      <c r="CD61" s="45">
        <f t="shared" si="86"/>
        <v>0</v>
      </c>
      <c r="CE61" s="45">
        <f t="shared" si="86"/>
        <v>0</v>
      </c>
      <c r="CF61" s="45">
        <f t="shared" si="86"/>
        <v>0</v>
      </c>
      <c r="CG61" s="45">
        <f t="shared" si="86"/>
        <v>0</v>
      </c>
      <c r="CH61" s="45">
        <f t="shared" si="86"/>
        <v>0</v>
      </c>
      <c r="CI61" s="45">
        <f t="shared" si="86"/>
        <v>0</v>
      </c>
      <c r="CJ61" s="45">
        <f t="shared" si="86"/>
        <v>0</v>
      </c>
      <c r="CK61" s="45">
        <f t="shared" si="86"/>
        <v>0</v>
      </c>
      <c r="CL61" s="45">
        <f t="shared" si="86"/>
        <v>0</v>
      </c>
      <c r="CM61" s="45">
        <f t="shared" si="86"/>
        <v>0</v>
      </c>
      <c r="CN61" s="45">
        <f t="shared" ref="CN61:EP61" si="87">SUBTOTAL(9,CN62:CN65)</f>
        <v>0</v>
      </c>
      <c r="CO61" s="45">
        <f t="shared" si="87"/>
        <v>0</v>
      </c>
      <c r="CP61" s="45">
        <f t="shared" si="87"/>
        <v>0</v>
      </c>
      <c r="CQ61" s="45">
        <f t="shared" si="87"/>
        <v>0</v>
      </c>
      <c r="CR61" s="45">
        <f t="shared" si="87"/>
        <v>0</v>
      </c>
      <c r="CS61" s="45">
        <f t="shared" si="87"/>
        <v>0</v>
      </c>
      <c r="CT61" s="45">
        <f t="shared" si="87"/>
        <v>0</v>
      </c>
      <c r="CU61" s="45">
        <f t="shared" si="87"/>
        <v>0</v>
      </c>
      <c r="CV61" s="45">
        <f t="shared" si="87"/>
        <v>0</v>
      </c>
      <c r="CW61" s="45">
        <f t="shared" si="87"/>
        <v>0</v>
      </c>
      <c r="CX61" s="45">
        <f t="shared" si="87"/>
        <v>0</v>
      </c>
      <c r="CY61" s="45">
        <f t="shared" si="87"/>
        <v>0</v>
      </c>
      <c r="CZ61" s="45">
        <f t="shared" si="87"/>
        <v>0</v>
      </c>
      <c r="DA61" s="45">
        <f t="shared" si="87"/>
        <v>0</v>
      </c>
      <c r="DB61" s="45">
        <f t="shared" si="87"/>
        <v>0</v>
      </c>
      <c r="DC61" s="45">
        <f t="shared" si="87"/>
        <v>0</v>
      </c>
      <c r="DD61" s="45">
        <f t="shared" si="87"/>
        <v>0</v>
      </c>
      <c r="DE61" s="45">
        <f t="shared" si="87"/>
        <v>0</v>
      </c>
      <c r="DF61" s="45">
        <f t="shared" si="87"/>
        <v>0</v>
      </c>
      <c r="DG61" s="45">
        <f t="shared" si="87"/>
        <v>0</v>
      </c>
      <c r="DH61" s="45">
        <f t="shared" si="87"/>
        <v>0</v>
      </c>
      <c r="DI61" s="45">
        <f t="shared" si="87"/>
        <v>0</v>
      </c>
      <c r="DJ61" s="45">
        <f t="shared" si="87"/>
        <v>0</v>
      </c>
      <c r="DK61" s="45">
        <f t="shared" si="87"/>
        <v>0</v>
      </c>
      <c r="DL61" s="45">
        <f t="shared" si="87"/>
        <v>0</v>
      </c>
      <c r="DM61" s="45">
        <f t="shared" si="87"/>
        <v>0</v>
      </c>
      <c r="DN61" s="45">
        <f t="shared" si="87"/>
        <v>0</v>
      </c>
      <c r="DO61" s="45">
        <f t="shared" si="87"/>
        <v>0</v>
      </c>
      <c r="DP61" s="45">
        <f t="shared" si="87"/>
        <v>0</v>
      </c>
      <c r="DQ61" s="45">
        <f t="shared" si="87"/>
        <v>0</v>
      </c>
      <c r="DR61" s="45">
        <f t="shared" si="87"/>
        <v>0</v>
      </c>
      <c r="DS61" s="45">
        <f t="shared" si="87"/>
        <v>0</v>
      </c>
      <c r="DT61" s="45">
        <f t="shared" si="87"/>
        <v>0</v>
      </c>
      <c r="DU61" s="45">
        <f t="shared" si="87"/>
        <v>0</v>
      </c>
      <c r="DV61" s="45">
        <f t="shared" si="87"/>
        <v>0</v>
      </c>
      <c r="DW61" s="45">
        <f t="shared" si="87"/>
        <v>0</v>
      </c>
      <c r="DX61" s="45">
        <f t="shared" si="87"/>
        <v>0</v>
      </c>
      <c r="DY61" s="45">
        <f t="shared" si="87"/>
        <v>0</v>
      </c>
      <c r="DZ61" s="45">
        <f t="shared" si="87"/>
        <v>0</v>
      </c>
      <c r="EA61" s="45">
        <f t="shared" si="87"/>
        <v>0</v>
      </c>
      <c r="EB61" s="45">
        <f t="shared" si="87"/>
        <v>0</v>
      </c>
      <c r="EC61" s="45">
        <f t="shared" si="87"/>
        <v>0</v>
      </c>
      <c r="ED61" s="45">
        <f t="shared" si="87"/>
        <v>0</v>
      </c>
      <c r="EE61" s="45">
        <f t="shared" si="87"/>
        <v>0</v>
      </c>
      <c r="EF61" s="45">
        <f t="shared" si="87"/>
        <v>0</v>
      </c>
      <c r="EG61" s="45">
        <f t="shared" si="87"/>
        <v>0</v>
      </c>
      <c r="EH61" s="45">
        <f t="shared" si="87"/>
        <v>0</v>
      </c>
      <c r="EI61" s="45">
        <f t="shared" si="87"/>
        <v>0</v>
      </c>
      <c r="EJ61" s="45">
        <f t="shared" si="87"/>
        <v>0</v>
      </c>
      <c r="EK61" s="45">
        <f t="shared" si="87"/>
        <v>0</v>
      </c>
      <c r="EL61" s="45">
        <f t="shared" si="87"/>
        <v>0</v>
      </c>
      <c r="EM61" s="45">
        <f t="shared" si="87"/>
        <v>0</v>
      </c>
      <c r="EN61" s="45">
        <f t="shared" si="87"/>
        <v>0</v>
      </c>
      <c r="EO61" s="45">
        <f t="shared" si="87"/>
        <v>0</v>
      </c>
      <c r="EP61" s="45">
        <f t="shared" si="87"/>
        <v>0</v>
      </c>
      <c r="EQ61" s="60"/>
    </row>
    <row r="62" spans="1:147" s="55" customFormat="1" x14ac:dyDescent="0.2">
      <c r="A62" s="55" t="str">
        <f>A11</f>
        <v xml:space="preserve">Legal Fees </v>
      </c>
      <c r="Z62" s="65"/>
      <c r="AA62" s="56">
        <f t="shared" ref="AA62:BF62" si="88">$Y11*AA$11</f>
        <v>3333.333333333333</v>
      </c>
      <c r="AB62" s="56">
        <f t="shared" si="88"/>
        <v>3333.333333333333</v>
      </c>
      <c r="AC62" s="56">
        <f t="shared" si="88"/>
        <v>3333.333333333333</v>
      </c>
      <c r="AD62" s="56">
        <f t="shared" si="88"/>
        <v>3333.333333333333</v>
      </c>
      <c r="AE62" s="56">
        <f t="shared" si="88"/>
        <v>3333.333333333333</v>
      </c>
      <c r="AF62" s="56">
        <f t="shared" si="88"/>
        <v>3333.333333333333</v>
      </c>
      <c r="AG62" s="56">
        <f t="shared" si="88"/>
        <v>0</v>
      </c>
      <c r="AH62" s="56">
        <f t="shared" si="88"/>
        <v>0</v>
      </c>
      <c r="AI62" s="56">
        <f t="shared" si="88"/>
        <v>0</v>
      </c>
      <c r="AJ62" s="56">
        <f t="shared" si="88"/>
        <v>0</v>
      </c>
      <c r="AK62" s="56">
        <f t="shared" si="88"/>
        <v>0</v>
      </c>
      <c r="AL62" s="56">
        <f t="shared" si="88"/>
        <v>0</v>
      </c>
      <c r="AM62" s="56">
        <f t="shared" si="88"/>
        <v>0</v>
      </c>
      <c r="AN62" s="56">
        <f t="shared" si="88"/>
        <v>0</v>
      </c>
      <c r="AO62" s="56">
        <f t="shared" si="88"/>
        <v>0</v>
      </c>
      <c r="AP62" s="56">
        <f t="shared" si="88"/>
        <v>0</v>
      </c>
      <c r="AQ62" s="56">
        <f t="shared" si="88"/>
        <v>0</v>
      </c>
      <c r="AR62" s="56">
        <f t="shared" si="88"/>
        <v>0</v>
      </c>
      <c r="AS62" s="56">
        <f t="shared" si="88"/>
        <v>0</v>
      </c>
      <c r="AT62" s="56">
        <f t="shared" si="88"/>
        <v>0</v>
      </c>
      <c r="AU62" s="56">
        <f t="shared" si="88"/>
        <v>0</v>
      </c>
      <c r="AV62" s="56">
        <f t="shared" si="88"/>
        <v>0</v>
      </c>
      <c r="AW62" s="56">
        <f t="shared" si="88"/>
        <v>0</v>
      </c>
      <c r="AX62" s="56">
        <f t="shared" si="88"/>
        <v>0</v>
      </c>
      <c r="AY62" s="56">
        <f t="shared" si="88"/>
        <v>0</v>
      </c>
      <c r="AZ62" s="56">
        <f t="shared" si="88"/>
        <v>0</v>
      </c>
      <c r="BA62" s="56">
        <f t="shared" si="88"/>
        <v>0</v>
      </c>
      <c r="BB62" s="56">
        <f t="shared" si="88"/>
        <v>0</v>
      </c>
      <c r="BC62" s="56">
        <f t="shared" si="88"/>
        <v>0</v>
      </c>
      <c r="BD62" s="56">
        <f t="shared" si="88"/>
        <v>0</v>
      </c>
      <c r="BE62" s="56">
        <f t="shared" si="88"/>
        <v>0</v>
      </c>
      <c r="BF62" s="56">
        <f t="shared" si="88"/>
        <v>0</v>
      </c>
      <c r="BG62" s="56">
        <f t="shared" ref="BG62:CL62" si="89">$Y11*BG$11</f>
        <v>0</v>
      </c>
      <c r="BH62" s="56">
        <f t="shared" si="89"/>
        <v>0</v>
      </c>
      <c r="BI62" s="56">
        <f t="shared" si="89"/>
        <v>0</v>
      </c>
      <c r="BJ62" s="56">
        <f t="shared" si="89"/>
        <v>0</v>
      </c>
      <c r="BK62" s="56">
        <f t="shared" si="89"/>
        <v>0</v>
      </c>
      <c r="BL62" s="56">
        <f t="shared" si="89"/>
        <v>0</v>
      </c>
      <c r="BM62" s="56">
        <f t="shared" si="89"/>
        <v>0</v>
      </c>
      <c r="BN62" s="56">
        <f t="shared" si="89"/>
        <v>0</v>
      </c>
      <c r="BO62" s="56">
        <f t="shared" si="89"/>
        <v>0</v>
      </c>
      <c r="BP62" s="56">
        <f t="shared" si="89"/>
        <v>0</v>
      </c>
      <c r="BQ62" s="56">
        <f t="shared" si="89"/>
        <v>0</v>
      </c>
      <c r="BR62" s="56">
        <f t="shared" si="89"/>
        <v>0</v>
      </c>
      <c r="BS62" s="56">
        <f t="shared" si="89"/>
        <v>0</v>
      </c>
      <c r="BT62" s="56">
        <f t="shared" si="89"/>
        <v>0</v>
      </c>
      <c r="BU62" s="56">
        <f t="shared" si="89"/>
        <v>0</v>
      </c>
      <c r="BV62" s="56">
        <f t="shared" si="89"/>
        <v>0</v>
      </c>
      <c r="BW62" s="56">
        <f t="shared" si="89"/>
        <v>0</v>
      </c>
      <c r="BX62" s="56">
        <f t="shared" si="89"/>
        <v>0</v>
      </c>
      <c r="BY62" s="56">
        <f t="shared" si="89"/>
        <v>0</v>
      </c>
      <c r="BZ62" s="56">
        <f t="shared" si="89"/>
        <v>0</v>
      </c>
      <c r="CA62" s="56">
        <f t="shared" si="89"/>
        <v>0</v>
      </c>
      <c r="CB62" s="56">
        <f t="shared" si="89"/>
        <v>0</v>
      </c>
      <c r="CC62" s="56">
        <f t="shared" si="89"/>
        <v>0</v>
      </c>
      <c r="CD62" s="56">
        <f t="shared" si="89"/>
        <v>0</v>
      </c>
      <c r="CE62" s="56">
        <f t="shared" si="89"/>
        <v>0</v>
      </c>
      <c r="CF62" s="56">
        <f t="shared" si="89"/>
        <v>0</v>
      </c>
      <c r="CG62" s="56">
        <f t="shared" si="89"/>
        <v>0</v>
      </c>
      <c r="CH62" s="56">
        <f t="shared" si="89"/>
        <v>0</v>
      </c>
      <c r="CI62" s="56">
        <f t="shared" si="89"/>
        <v>0</v>
      </c>
      <c r="CJ62" s="56">
        <f t="shared" si="89"/>
        <v>0</v>
      </c>
      <c r="CK62" s="56">
        <f t="shared" si="89"/>
        <v>0</v>
      </c>
      <c r="CL62" s="56">
        <f t="shared" si="89"/>
        <v>0</v>
      </c>
      <c r="CM62" s="56">
        <f t="shared" ref="CM62:DR62" si="90">$Y11*CM$11</f>
        <v>0</v>
      </c>
      <c r="CN62" s="56">
        <f t="shared" si="90"/>
        <v>0</v>
      </c>
      <c r="CO62" s="56">
        <f t="shared" si="90"/>
        <v>0</v>
      </c>
      <c r="CP62" s="56">
        <f t="shared" si="90"/>
        <v>0</v>
      </c>
      <c r="CQ62" s="56">
        <f t="shared" si="90"/>
        <v>0</v>
      </c>
      <c r="CR62" s="56">
        <f t="shared" si="90"/>
        <v>0</v>
      </c>
      <c r="CS62" s="56">
        <f t="shared" si="90"/>
        <v>0</v>
      </c>
      <c r="CT62" s="56">
        <f t="shared" si="90"/>
        <v>0</v>
      </c>
      <c r="CU62" s="56">
        <f t="shared" si="90"/>
        <v>0</v>
      </c>
      <c r="CV62" s="56">
        <f t="shared" si="90"/>
        <v>0</v>
      </c>
      <c r="CW62" s="56">
        <f t="shared" si="90"/>
        <v>0</v>
      </c>
      <c r="CX62" s="56">
        <f t="shared" si="90"/>
        <v>0</v>
      </c>
      <c r="CY62" s="56">
        <f t="shared" si="90"/>
        <v>0</v>
      </c>
      <c r="CZ62" s="56">
        <f t="shared" si="90"/>
        <v>0</v>
      </c>
      <c r="DA62" s="56">
        <f t="shared" si="90"/>
        <v>0</v>
      </c>
      <c r="DB62" s="56">
        <f t="shared" si="90"/>
        <v>0</v>
      </c>
      <c r="DC62" s="56">
        <f t="shared" si="90"/>
        <v>0</v>
      </c>
      <c r="DD62" s="56">
        <f t="shared" si="90"/>
        <v>0</v>
      </c>
      <c r="DE62" s="56">
        <f t="shared" si="90"/>
        <v>0</v>
      </c>
      <c r="DF62" s="56">
        <f t="shared" si="90"/>
        <v>0</v>
      </c>
      <c r="DG62" s="56">
        <f t="shared" si="90"/>
        <v>0</v>
      </c>
      <c r="DH62" s="56">
        <f t="shared" si="90"/>
        <v>0</v>
      </c>
      <c r="DI62" s="56">
        <f t="shared" si="90"/>
        <v>0</v>
      </c>
      <c r="DJ62" s="56">
        <f t="shared" si="90"/>
        <v>0</v>
      </c>
      <c r="DK62" s="56">
        <f t="shared" si="90"/>
        <v>0</v>
      </c>
      <c r="DL62" s="56">
        <f t="shared" si="90"/>
        <v>0</v>
      </c>
      <c r="DM62" s="56">
        <f t="shared" si="90"/>
        <v>0</v>
      </c>
      <c r="DN62" s="56">
        <f t="shared" si="90"/>
        <v>0</v>
      </c>
      <c r="DO62" s="56">
        <f t="shared" si="90"/>
        <v>0</v>
      </c>
      <c r="DP62" s="56">
        <f t="shared" si="90"/>
        <v>0</v>
      </c>
      <c r="DQ62" s="56">
        <f t="shared" si="90"/>
        <v>0</v>
      </c>
      <c r="DR62" s="56">
        <f t="shared" si="90"/>
        <v>0</v>
      </c>
      <c r="DS62" s="56">
        <f t="shared" ref="DS62:EP62" si="91">$Y11*DS$11</f>
        <v>0</v>
      </c>
      <c r="DT62" s="56">
        <f t="shared" si="91"/>
        <v>0</v>
      </c>
      <c r="DU62" s="56">
        <f t="shared" si="91"/>
        <v>0</v>
      </c>
      <c r="DV62" s="56">
        <f t="shared" si="91"/>
        <v>0</v>
      </c>
      <c r="DW62" s="56">
        <f t="shared" si="91"/>
        <v>0</v>
      </c>
      <c r="DX62" s="56">
        <f t="shared" si="91"/>
        <v>0</v>
      </c>
      <c r="DY62" s="56">
        <f t="shared" si="91"/>
        <v>0</v>
      </c>
      <c r="DZ62" s="56">
        <f t="shared" si="91"/>
        <v>0</v>
      </c>
      <c r="EA62" s="56">
        <f t="shared" si="91"/>
        <v>0</v>
      </c>
      <c r="EB62" s="56">
        <f t="shared" si="91"/>
        <v>0</v>
      </c>
      <c r="EC62" s="56">
        <f t="shared" si="91"/>
        <v>0</v>
      </c>
      <c r="ED62" s="56">
        <f t="shared" si="91"/>
        <v>0</v>
      </c>
      <c r="EE62" s="56">
        <f t="shared" si="91"/>
        <v>0</v>
      </c>
      <c r="EF62" s="56">
        <f t="shared" si="91"/>
        <v>0</v>
      </c>
      <c r="EG62" s="56">
        <f t="shared" si="91"/>
        <v>0</v>
      </c>
      <c r="EH62" s="56">
        <f t="shared" si="91"/>
        <v>0</v>
      </c>
      <c r="EI62" s="56">
        <f t="shared" si="91"/>
        <v>0</v>
      </c>
      <c r="EJ62" s="56">
        <f t="shared" si="91"/>
        <v>0</v>
      </c>
      <c r="EK62" s="56">
        <f t="shared" si="91"/>
        <v>0</v>
      </c>
      <c r="EL62" s="56">
        <f t="shared" si="91"/>
        <v>0</v>
      </c>
      <c r="EM62" s="56">
        <f t="shared" si="91"/>
        <v>0</v>
      </c>
      <c r="EN62" s="56">
        <f t="shared" si="91"/>
        <v>0</v>
      </c>
      <c r="EO62" s="56">
        <f t="shared" si="91"/>
        <v>0</v>
      </c>
      <c r="EP62" s="56">
        <f t="shared" si="91"/>
        <v>0</v>
      </c>
      <c r="EQ62" s="65"/>
    </row>
    <row r="63" spans="1:147" s="55" customFormat="1" x14ac:dyDescent="0.2">
      <c r="A63" s="55" t="str">
        <f>A12</f>
        <v>Development Management Fees</v>
      </c>
      <c r="Z63" s="65"/>
      <c r="AA63" s="56">
        <f t="shared" ref="AA63:BF63" si="92">$Y12*AA$11</f>
        <v>10000</v>
      </c>
      <c r="AB63" s="56">
        <f t="shared" si="92"/>
        <v>10000</v>
      </c>
      <c r="AC63" s="56">
        <f t="shared" si="92"/>
        <v>10000</v>
      </c>
      <c r="AD63" s="56">
        <f t="shared" si="92"/>
        <v>10000</v>
      </c>
      <c r="AE63" s="56">
        <f t="shared" si="92"/>
        <v>10000</v>
      </c>
      <c r="AF63" s="56">
        <f t="shared" si="92"/>
        <v>10000</v>
      </c>
      <c r="AG63" s="56">
        <f t="shared" si="92"/>
        <v>0</v>
      </c>
      <c r="AH63" s="56">
        <f t="shared" si="92"/>
        <v>0</v>
      </c>
      <c r="AI63" s="56">
        <f t="shared" si="92"/>
        <v>0</v>
      </c>
      <c r="AJ63" s="56">
        <f t="shared" si="92"/>
        <v>0</v>
      </c>
      <c r="AK63" s="56">
        <f t="shared" si="92"/>
        <v>0</v>
      </c>
      <c r="AL63" s="56">
        <f t="shared" si="92"/>
        <v>0</v>
      </c>
      <c r="AM63" s="56">
        <f t="shared" si="92"/>
        <v>0</v>
      </c>
      <c r="AN63" s="56">
        <f t="shared" si="92"/>
        <v>0</v>
      </c>
      <c r="AO63" s="56">
        <f t="shared" si="92"/>
        <v>0</v>
      </c>
      <c r="AP63" s="56">
        <f t="shared" si="92"/>
        <v>0</v>
      </c>
      <c r="AQ63" s="56">
        <f t="shared" si="92"/>
        <v>0</v>
      </c>
      <c r="AR63" s="56">
        <f t="shared" si="92"/>
        <v>0</v>
      </c>
      <c r="AS63" s="56">
        <f t="shared" si="92"/>
        <v>0</v>
      </c>
      <c r="AT63" s="56">
        <f t="shared" si="92"/>
        <v>0</v>
      </c>
      <c r="AU63" s="56">
        <f t="shared" si="92"/>
        <v>0</v>
      </c>
      <c r="AV63" s="56">
        <f t="shared" si="92"/>
        <v>0</v>
      </c>
      <c r="AW63" s="56">
        <f t="shared" si="92"/>
        <v>0</v>
      </c>
      <c r="AX63" s="56">
        <f t="shared" si="92"/>
        <v>0</v>
      </c>
      <c r="AY63" s="56">
        <f t="shared" si="92"/>
        <v>0</v>
      </c>
      <c r="AZ63" s="56">
        <f t="shared" si="92"/>
        <v>0</v>
      </c>
      <c r="BA63" s="56">
        <f t="shared" si="92"/>
        <v>0</v>
      </c>
      <c r="BB63" s="56">
        <f t="shared" si="92"/>
        <v>0</v>
      </c>
      <c r="BC63" s="56">
        <f t="shared" si="92"/>
        <v>0</v>
      </c>
      <c r="BD63" s="56">
        <f t="shared" si="92"/>
        <v>0</v>
      </c>
      <c r="BE63" s="56">
        <f t="shared" si="92"/>
        <v>0</v>
      </c>
      <c r="BF63" s="56">
        <f t="shared" si="92"/>
        <v>0</v>
      </c>
      <c r="BG63" s="56">
        <f t="shared" ref="BG63:CL63" si="93">$Y12*BG$11</f>
        <v>0</v>
      </c>
      <c r="BH63" s="56">
        <f t="shared" si="93"/>
        <v>0</v>
      </c>
      <c r="BI63" s="56">
        <f t="shared" si="93"/>
        <v>0</v>
      </c>
      <c r="BJ63" s="56">
        <f t="shared" si="93"/>
        <v>0</v>
      </c>
      <c r="BK63" s="56">
        <f t="shared" si="93"/>
        <v>0</v>
      </c>
      <c r="BL63" s="56">
        <f t="shared" si="93"/>
        <v>0</v>
      </c>
      <c r="BM63" s="56">
        <f t="shared" si="93"/>
        <v>0</v>
      </c>
      <c r="BN63" s="56">
        <f t="shared" si="93"/>
        <v>0</v>
      </c>
      <c r="BO63" s="56">
        <f t="shared" si="93"/>
        <v>0</v>
      </c>
      <c r="BP63" s="56">
        <f t="shared" si="93"/>
        <v>0</v>
      </c>
      <c r="BQ63" s="56">
        <f t="shared" si="93"/>
        <v>0</v>
      </c>
      <c r="BR63" s="56">
        <f t="shared" si="93"/>
        <v>0</v>
      </c>
      <c r="BS63" s="56">
        <f t="shared" si="93"/>
        <v>0</v>
      </c>
      <c r="BT63" s="56">
        <f t="shared" si="93"/>
        <v>0</v>
      </c>
      <c r="BU63" s="56">
        <f t="shared" si="93"/>
        <v>0</v>
      </c>
      <c r="BV63" s="56">
        <f t="shared" si="93"/>
        <v>0</v>
      </c>
      <c r="BW63" s="56">
        <f t="shared" si="93"/>
        <v>0</v>
      </c>
      <c r="BX63" s="56">
        <f t="shared" si="93"/>
        <v>0</v>
      </c>
      <c r="BY63" s="56">
        <f t="shared" si="93"/>
        <v>0</v>
      </c>
      <c r="BZ63" s="56">
        <f t="shared" si="93"/>
        <v>0</v>
      </c>
      <c r="CA63" s="56">
        <f t="shared" si="93"/>
        <v>0</v>
      </c>
      <c r="CB63" s="56">
        <f t="shared" si="93"/>
        <v>0</v>
      </c>
      <c r="CC63" s="56">
        <f t="shared" si="93"/>
        <v>0</v>
      </c>
      <c r="CD63" s="56">
        <f t="shared" si="93"/>
        <v>0</v>
      </c>
      <c r="CE63" s="56">
        <f t="shared" si="93"/>
        <v>0</v>
      </c>
      <c r="CF63" s="56">
        <f t="shared" si="93"/>
        <v>0</v>
      </c>
      <c r="CG63" s="56">
        <f t="shared" si="93"/>
        <v>0</v>
      </c>
      <c r="CH63" s="56">
        <f t="shared" si="93"/>
        <v>0</v>
      </c>
      <c r="CI63" s="56">
        <f t="shared" si="93"/>
        <v>0</v>
      </c>
      <c r="CJ63" s="56">
        <f t="shared" si="93"/>
        <v>0</v>
      </c>
      <c r="CK63" s="56">
        <f t="shared" si="93"/>
        <v>0</v>
      </c>
      <c r="CL63" s="56">
        <f t="shared" si="93"/>
        <v>0</v>
      </c>
      <c r="CM63" s="56">
        <f t="shared" ref="CM63:DR63" si="94">$Y12*CM$11</f>
        <v>0</v>
      </c>
      <c r="CN63" s="56">
        <f t="shared" si="94"/>
        <v>0</v>
      </c>
      <c r="CO63" s="56">
        <f t="shared" si="94"/>
        <v>0</v>
      </c>
      <c r="CP63" s="56">
        <f t="shared" si="94"/>
        <v>0</v>
      </c>
      <c r="CQ63" s="56">
        <f t="shared" si="94"/>
        <v>0</v>
      </c>
      <c r="CR63" s="56">
        <f t="shared" si="94"/>
        <v>0</v>
      </c>
      <c r="CS63" s="56">
        <f t="shared" si="94"/>
        <v>0</v>
      </c>
      <c r="CT63" s="56">
        <f t="shared" si="94"/>
        <v>0</v>
      </c>
      <c r="CU63" s="56">
        <f t="shared" si="94"/>
        <v>0</v>
      </c>
      <c r="CV63" s="56">
        <f t="shared" si="94"/>
        <v>0</v>
      </c>
      <c r="CW63" s="56">
        <f t="shared" si="94"/>
        <v>0</v>
      </c>
      <c r="CX63" s="56">
        <f t="shared" si="94"/>
        <v>0</v>
      </c>
      <c r="CY63" s="56">
        <f t="shared" si="94"/>
        <v>0</v>
      </c>
      <c r="CZ63" s="56">
        <f t="shared" si="94"/>
        <v>0</v>
      </c>
      <c r="DA63" s="56">
        <f t="shared" si="94"/>
        <v>0</v>
      </c>
      <c r="DB63" s="56">
        <f t="shared" si="94"/>
        <v>0</v>
      </c>
      <c r="DC63" s="56">
        <f t="shared" si="94"/>
        <v>0</v>
      </c>
      <c r="DD63" s="56">
        <f t="shared" si="94"/>
        <v>0</v>
      </c>
      <c r="DE63" s="56">
        <f t="shared" si="94"/>
        <v>0</v>
      </c>
      <c r="DF63" s="56">
        <f t="shared" si="94"/>
        <v>0</v>
      </c>
      <c r="DG63" s="56">
        <f t="shared" si="94"/>
        <v>0</v>
      </c>
      <c r="DH63" s="56">
        <f t="shared" si="94"/>
        <v>0</v>
      </c>
      <c r="DI63" s="56">
        <f t="shared" si="94"/>
        <v>0</v>
      </c>
      <c r="DJ63" s="56">
        <f t="shared" si="94"/>
        <v>0</v>
      </c>
      <c r="DK63" s="56">
        <f t="shared" si="94"/>
        <v>0</v>
      </c>
      <c r="DL63" s="56">
        <f t="shared" si="94"/>
        <v>0</v>
      </c>
      <c r="DM63" s="56">
        <f t="shared" si="94"/>
        <v>0</v>
      </c>
      <c r="DN63" s="56">
        <f t="shared" si="94"/>
        <v>0</v>
      </c>
      <c r="DO63" s="56">
        <f t="shared" si="94"/>
        <v>0</v>
      </c>
      <c r="DP63" s="56">
        <f t="shared" si="94"/>
        <v>0</v>
      </c>
      <c r="DQ63" s="56">
        <f t="shared" si="94"/>
        <v>0</v>
      </c>
      <c r="DR63" s="56">
        <f t="shared" si="94"/>
        <v>0</v>
      </c>
      <c r="DS63" s="56">
        <f t="shared" ref="DS63:EP63" si="95">$Y12*DS$11</f>
        <v>0</v>
      </c>
      <c r="DT63" s="56">
        <f t="shared" si="95"/>
        <v>0</v>
      </c>
      <c r="DU63" s="56">
        <f t="shared" si="95"/>
        <v>0</v>
      </c>
      <c r="DV63" s="56">
        <f t="shared" si="95"/>
        <v>0</v>
      </c>
      <c r="DW63" s="56">
        <f t="shared" si="95"/>
        <v>0</v>
      </c>
      <c r="DX63" s="56">
        <f t="shared" si="95"/>
        <v>0</v>
      </c>
      <c r="DY63" s="56">
        <f t="shared" si="95"/>
        <v>0</v>
      </c>
      <c r="DZ63" s="56">
        <f t="shared" si="95"/>
        <v>0</v>
      </c>
      <c r="EA63" s="56">
        <f t="shared" si="95"/>
        <v>0</v>
      </c>
      <c r="EB63" s="56">
        <f t="shared" si="95"/>
        <v>0</v>
      </c>
      <c r="EC63" s="56">
        <f t="shared" si="95"/>
        <v>0</v>
      </c>
      <c r="ED63" s="56">
        <f t="shared" si="95"/>
        <v>0</v>
      </c>
      <c r="EE63" s="56">
        <f t="shared" si="95"/>
        <v>0</v>
      </c>
      <c r="EF63" s="56">
        <f t="shared" si="95"/>
        <v>0</v>
      </c>
      <c r="EG63" s="56">
        <f t="shared" si="95"/>
        <v>0</v>
      </c>
      <c r="EH63" s="56">
        <f t="shared" si="95"/>
        <v>0</v>
      </c>
      <c r="EI63" s="56">
        <f t="shared" si="95"/>
        <v>0</v>
      </c>
      <c r="EJ63" s="56">
        <f t="shared" si="95"/>
        <v>0</v>
      </c>
      <c r="EK63" s="56">
        <f t="shared" si="95"/>
        <v>0</v>
      </c>
      <c r="EL63" s="56">
        <f t="shared" si="95"/>
        <v>0</v>
      </c>
      <c r="EM63" s="56">
        <f t="shared" si="95"/>
        <v>0</v>
      </c>
      <c r="EN63" s="56">
        <f t="shared" si="95"/>
        <v>0</v>
      </c>
      <c r="EO63" s="56">
        <f t="shared" si="95"/>
        <v>0</v>
      </c>
      <c r="EP63" s="56">
        <f t="shared" si="95"/>
        <v>0</v>
      </c>
      <c r="EQ63" s="65"/>
    </row>
    <row r="64" spans="1:147" s="55" customFormat="1" x14ac:dyDescent="0.2">
      <c r="A64" s="55" t="str">
        <f>A13</f>
        <v xml:space="preserve">Insurance </v>
      </c>
      <c r="Z64" s="65"/>
      <c r="AA64" s="56">
        <f t="shared" ref="AA64:BF64" si="96">$Y13*AA$11</f>
        <v>10000</v>
      </c>
      <c r="AB64" s="56">
        <f t="shared" si="96"/>
        <v>10000</v>
      </c>
      <c r="AC64" s="56">
        <f t="shared" si="96"/>
        <v>10000</v>
      </c>
      <c r="AD64" s="56">
        <f t="shared" si="96"/>
        <v>10000</v>
      </c>
      <c r="AE64" s="56">
        <f t="shared" si="96"/>
        <v>10000</v>
      </c>
      <c r="AF64" s="56">
        <f t="shared" si="96"/>
        <v>10000</v>
      </c>
      <c r="AG64" s="56">
        <f t="shared" si="96"/>
        <v>0</v>
      </c>
      <c r="AH64" s="56">
        <f t="shared" si="96"/>
        <v>0</v>
      </c>
      <c r="AI64" s="56">
        <f t="shared" si="96"/>
        <v>0</v>
      </c>
      <c r="AJ64" s="56">
        <f t="shared" si="96"/>
        <v>0</v>
      </c>
      <c r="AK64" s="56">
        <f t="shared" si="96"/>
        <v>0</v>
      </c>
      <c r="AL64" s="56">
        <f t="shared" si="96"/>
        <v>0</v>
      </c>
      <c r="AM64" s="56">
        <f t="shared" si="96"/>
        <v>0</v>
      </c>
      <c r="AN64" s="56">
        <f t="shared" si="96"/>
        <v>0</v>
      </c>
      <c r="AO64" s="56">
        <f t="shared" si="96"/>
        <v>0</v>
      </c>
      <c r="AP64" s="56">
        <f t="shared" si="96"/>
        <v>0</v>
      </c>
      <c r="AQ64" s="56">
        <f t="shared" si="96"/>
        <v>0</v>
      </c>
      <c r="AR64" s="56">
        <f t="shared" si="96"/>
        <v>0</v>
      </c>
      <c r="AS64" s="56">
        <f t="shared" si="96"/>
        <v>0</v>
      </c>
      <c r="AT64" s="56">
        <f t="shared" si="96"/>
        <v>0</v>
      </c>
      <c r="AU64" s="56">
        <f t="shared" si="96"/>
        <v>0</v>
      </c>
      <c r="AV64" s="56">
        <f t="shared" si="96"/>
        <v>0</v>
      </c>
      <c r="AW64" s="56">
        <f t="shared" si="96"/>
        <v>0</v>
      </c>
      <c r="AX64" s="56">
        <f t="shared" si="96"/>
        <v>0</v>
      </c>
      <c r="AY64" s="56">
        <f t="shared" si="96"/>
        <v>0</v>
      </c>
      <c r="AZ64" s="56">
        <f t="shared" si="96"/>
        <v>0</v>
      </c>
      <c r="BA64" s="56">
        <f t="shared" si="96"/>
        <v>0</v>
      </c>
      <c r="BB64" s="56">
        <f t="shared" si="96"/>
        <v>0</v>
      </c>
      <c r="BC64" s="56">
        <f t="shared" si="96"/>
        <v>0</v>
      </c>
      <c r="BD64" s="56">
        <f t="shared" si="96"/>
        <v>0</v>
      </c>
      <c r="BE64" s="56">
        <f t="shared" si="96"/>
        <v>0</v>
      </c>
      <c r="BF64" s="56">
        <f t="shared" si="96"/>
        <v>0</v>
      </c>
      <c r="BG64" s="56">
        <f t="shared" ref="BG64:CL64" si="97">$Y13*BG$11</f>
        <v>0</v>
      </c>
      <c r="BH64" s="56">
        <f t="shared" si="97"/>
        <v>0</v>
      </c>
      <c r="BI64" s="56">
        <f t="shared" si="97"/>
        <v>0</v>
      </c>
      <c r="BJ64" s="56">
        <f t="shared" si="97"/>
        <v>0</v>
      </c>
      <c r="BK64" s="56">
        <f t="shared" si="97"/>
        <v>0</v>
      </c>
      <c r="BL64" s="56">
        <f t="shared" si="97"/>
        <v>0</v>
      </c>
      <c r="BM64" s="56">
        <f t="shared" si="97"/>
        <v>0</v>
      </c>
      <c r="BN64" s="56">
        <f t="shared" si="97"/>
        <v>0</v>
      </c>
      <c r="BO64" s="56">
        <f t="shared" si="97"/>
        <v>0</v>
      </c>
      <c r="BP64" s="56">
        <f t="shared" si="97"/>
        <v>0</v>
      </c>
      <c r="BQ64" s="56">
        <f t="shared" si="97"/>
        <v>0</v>
      </c>
      <c r="BR64" s="56">
        <f t="shared" si="97"/>
        <v>0</v>
      </c>
      <c r="BS64" s="56">
        <f t="shared" si="97"/>
        <v>0</v>
      </c>
      <c r="BT64" s="56">
        <f t="shared" si="97"/>
        <v>0</v>
      </c>
      <c r="BU64" s="56">
        <f t="shared" si="97"/>
        <v>0</v>
      </c>
      <c r="BV64" s="56">
        <f t="shared" si="97"/>
        <v>0</v>
      </c>
      <c r="BW64" s="56">
        <f t="shared" si="97"/>
        <v>0</v>
      </c>
      <c r="BX64" s="56">
        <f t="shared" si="97"/>
        <v>0</v>
      </c>
      <c r="BY64" s="56">
        <f t="shared" si="97"/>
        <v>0</v>
      </c>
      <c r="BZ64" s="56">
        <f t="shared" si="97"/>
        <v>0</v>
      </c>
      <c r="CA64" s="56">
        <f t="shared" si="97"/>
        <v>0</v>
      </c>
      <c r="CB64" s="56">
        <f t="shared" si="97"/>
        <v>0</v>
      </c>
      <c r="CC64" s="56">
        <f t="shared" si="97"/>
        <v>0</v>
      </c>
      <c r="CD64" s="56">
        <f t="shared" si="97"/>
        <v>0</v>
      </c>
      <c r="CE64" s="56">
        <f t="shared" si="97"/>
        <v>0</v>
      </c>
      <c r="CF64" s="56">
        <f t="shared" si="97"/>
        <v>0</v>
      </c>
      <c r="CG64" s="56">
        <f t="shared" si="97"/>
        <v>0</v>
      </c>
      <c r="CH64" s="56">
        <f t="shared" si="97"/>
        <v>0</v>
      </c>
      <c r="CI64" s="56">
        <f t="shared" si="97"/>
        <v>0</v>
      </c>
      <c r="CJ64" s="56">
        <f t="shared" si="97"/>
        <v>0</v>
      </c>
      <c r="CK64" s="56">
        <f t="shared" si="97"/>
        <v>0</v>
      </c>
      <c r="CL64" s="56">
        <f t="shared" si="97"/>
        <v>0</v>
      </c>
      <c r="CM64" s="56">
        <f t="shared" ref="CM64:DR64" si="98">$Y13*CM$11</f>
        <v>0</v>
      </c>
      <c r="CN64" s="56">
        <f t="shared" si="98"/>
        <v>0</v>
      </c>
      <c r="CO64" s="56">
        <f t="shared" si="98"/>
        <v>0</v>
      </c>
      <c r="CP64" s="56">
        <f t="shared" si="98"/>
        <v>0</v>
      </c>
      <c r="CQ64" s="56">
        <f t="shared" si="98"/>
        <v>0</v>
      </c>
      <c r="CR64" s="56">
        <f t="shared" si="98"/>
        <v>0</v>
      </c>
      <c r="CS64" s="56">
        <f t="shared" si="98"/>
        <v>0</v>
      </c>
      <c r="CT64" s="56">
        <f t="shared" si="98"/>
        <v>0</v>
      </c>
      <c r="CU64" s="56">
        <f t="shared" si="98"/>
        <v>0</v>
      </c>
      <c r="CV64" s="56">
        <f t="shared" si="98"/>
        <v>0</v>
      </c>
      <c r="CW64" s="56">
        <f t="shared" si="98"/>
        <v>0</v>
      </c>
      <c r="CX64" s="56">
        <f t="shared" si="98"/>
        <v>0</v>
      </c>
      <c r="CY64" s="56">
        <f t="shared" si="98"/>
        <v>0</v>
      </c>
      <c r="CZ64" s="56">
        <f t="shared" si="98"/>
        <v>0</v>
      </c>
      <c r="DA64" s="56">
        <f t="shared" si="98"/>
        <v>0</v>
      </c>
      <c r="DB64" s="56">
        <f t="shared" si="98"/>
        <v>0</v>
      </c>
      <c r="DC64" s="56">
        <f t="shared" si="98"/>
        <v>0</v>
      </c>
      <c r="DD64" s="56">
        <f t="shared" si="98"/>
        <v>0</v>
      </c>
      <c r="DE64" s="56">
        <f t="shared" si="98"/>
        <v>0</v>
      </c>
      <c r="DF64" s="56">
        <f t="shared" si="98"/>
        <v>0</v>
      </c>
      <c r="DG64" s="56">
        <f t="shared" si="98"/>
        <v>0</v>
      </c>
      <c r="DH64" s="56">
        <f t="shared" si="98"/>
        <v>0</v>
      </c>
      <c r="DI64" s="56">
        <f t="shared" si="98"/>
        <v>0</v>
      </c>
      <c r="DJ64" s="56">
        <f t="shared" si="98"/>
        <v>0</v>
      </c>
      <c r="DK64" s="56">
        <f t="shared" si="98"/>
        <v>0</v>
      </c>
      <c r="DL64" s="56">
        <f t="shared" si="98"/>
        <v>0</v>
      </c>
      <c r="DM64" s="56">
        <f t="shared" si="98"/>
        <v>0</v>
      </c>
      <c r="DN64" s="56">
        <f t="shared" si="98"/>
        <v>0</v>
      </c>
      <c r="DO64" s="56">
        <f t="shared" si="98"/>
        <v>0</v>
      </c>
      <c r="DP64" s="56">
        <f t="shared" si="98"/>
        <v>0</v>
      </c>
      <c r="DQ64" s="56">
        <f t="shared" si="98"/>
        <v>0</v>
      </c>
      <c r="DR64" s="56">
        <f t="shared" si="98"/>
        <v>0</v>
      </c>
      <c r="DS64" s="56">
        <f t="shared" ref="DS64:EP64" si="99">$Y13*DS$11</f>
        <v>0</v>
      </c>
      <c r="DT64" s="56">
        <f t="shared" si="99"/>
        <v>0</v>
      </c>
      <c r="DU64" s="56">
        <f t="shared" si="99"/>
        <v>0</v>
      </c>
      <c r="DV64" s="56">
        <f t="shared" si="99"/>
        <v>0</v>
      </c>
      <c r="DW64" s="56">
        <f t="shared" si="99"/>
        <v>0</v>
      </c>
      <c r="DX64" s="56">
        <f t="shared" si="99"/>
        <v>0</v>
      </c>
      <c r="DY64" s="56">
        <f t="shared" si="99"/>
        <v>0</v>
      </c>
      <c r="DZ64" s="56">
        <f t="shared" si="99"/>
        <v>0</v>
      </c>
      <c r="EA64" s="56">
        <f t="shared" si="99"/>
        <v>0</v>
      </c>
      <c r="EB64" s="56">
        <f t="shared" si="99"/>
        <v>0</v>
      </c>
      <c r="EC64" s="56">
        <f t="shared" si="99"/>
        <v>0</v>
      </c>
      <c r="ED64" s="56">
        <f t="shared" si="99"/>
        <v>0</v>
      </c>
      <c r="EE64" s="56">
        <f t="shared" si="99"/>
        <v>0</v>
      </c>
      <c r="EF64" s="56">
        <f t="shared" si="99"/>
        <v>0</v>
      </c>
      <c r="EG64" s="56">
        <f t="shared" si="99"/>
        <v>0</v>
      </c>
      <c r="EH64" s="56">
        <f t="shared" si="99"/>
        <v>0</v>
      </c>
      <c r="EI64" s="56">
        <f t="shared" si="99"/>
        <v>0</v>
      </c>
      <c r="EJ64" s="56">
        <f t="shared" si="99"/>
        <v>0</v>
      </c>
      <c r="EK64" s="56">
        <f t="shared" si="99"/>
        <v>0</v>
      </c>
      <c r="EL64" s="56">
        <f t="shared" si="99"/>
        <v>0</v>
      </c>
      <c r="EM64" s="56">
        <f t="shared" si="99"/>
        <v>0</v>
      </c>
      <c r="EN64" s="56">
        <f t="shared" si="99"/>
        <v>0</v>
      </c>
      <c r="EO64" s="56">
        <f t="shared" si="99"/>
        <v>0</v>
      </c>
      <c r="EP64" s="56">
        <f t="shared" si="99"/>
        <v>0</v>
      </c>
      <c r="EQ64" s="65"/>
    </row>
    <row r="65" spans="1:147" s="55" customFormat="1" x14ac:dyDescent="0.2">
      <c r="A65" s="55" t="str">
        <f>A14</f>
        <v>Other G&amp;A</v>
      </c>
      <c r="Z65" s="65"/>
      <c r="AA65" s="56">
        <f t="shared" ref="AA65:BF65" si="100">$Y14*AA$11</f>
        <v>5000</v>
      </c>
      <c r="AB65" s="56">
        <f t="shared" si="100"/>
        <v>5000</v>
      </c>
      <c r="AC65" s="56">
        <f t="shared" si="100"/>
        <v>5000</v>
      </c>
      <c r="AD65" s="56">
        <f t="shared" si="100"/>
        <v>5000</v>
      </c>
      <c r="AE65" s="56">
        <f t="shared" si="100"/>
        <v>5000</v>
      </c>
      <c r="AF65" s="56">
        <f t="shared" si="100"/>
        <v>5000</v>
      </c>
      <c r="AG65" s="56">
        <f t="shared" si="100"/>
        <v>0</v>
      </c>
      <c r="AH65" s="56">
        <f t="shared" si="100"/>
        <v>0</v>
      </c>
      <c r="AI65" s="56">
        <f t="shared" si="100"/>
        <v>0</v>
      </c>
      <c r="AJ65" s="56">
        <f t="shared" si="100"/>
        <v>0</v>
      </c>
      <c r="AK65" s="56">
        <f t="shared" si="100"/>
        <v>0</v>
      </c>
      <c r="AL65" s="56">
        <f t="shared" si="100"/>
        <v>0</v>
      </c>
      <c r="AM65" s="56">
        <f t="shared" si="100"/>
        <v>0</v>
      </c>
      <c r="AN65" s="56">
        <f t="shared" si="100"/>
        <v>0</v>
      </c>
      <c r="AO65" s="56">
        <f t="shared" si="100"/>
        <v>0</v>
      </c>
      <c r="AP65" s="56">
        <f t="shared" si="100"/>
        <v>0</v>
      </c>
      <c r="AQ65" s="56">
        <f t="shared" si="100"/>
        <v>0</v>
      </c>
      <c r="AR65" s="56">
        <f t="shared" si="100"/>
        <v>0</v>
      </c>
      <c r="AS65" s="56">
        <f t="shared" si="100"/>
        <v>0</v>
      </c>
      <c r="AT65" s="56">
        <f t="shared" si="100"/>
        <v>0</v>
      </c>
      <c r="AU65" s="56">
        <f t="shared" si="100"/>
        <v>0</v>
      </c>
      <c r="AV65" s="56">
        <f t="shared" si="100"/>
        <v>0</v>
      </c>
      <c r="AW65" s="56">
        <f t="shared" si="100"/>
        <v>0</v>
      </c>
      <c r="AX65" s="56">
        <f t="shared" si="100"/>
        <v>0</v>
      </c>
      <c r="AY65" s="56">
        <f t="shared" si="100"/>
        <v>0</v>
      </c>
      <c r="AZ65" s="56">
        <f t="shared" si="100"/>
        <v>0</v>
      </c>
      <c r="BA65" s="56">
        <f t="shared" si="100"/>
        <v>0</v>
      </c>
      <c r="BB65" s="56">
        <f t="shared" si="100"/>
        <v>0</v>
      </c>
      <c r="BC65" s="56">
        <f t="shared" si="100"/>
        <v>0</v>
      </c>
      <c r="BD65" s="56">
        <f t="shared" si="100"/>
        <v>0</v>
      </c>
      <c r="BE65" s="56">
        <f t="shared" si="100"/>
        <v>0</v>
      </c>
      <c r="BF65" s="56">
        <f t="shared" si="100"/>
        <v>0</v>
      </c>
      <c r="BG65" s="56">
        <f t="shared" ref="BG65:CL65" si="101">$Y14*BG$11</f>
        <v>0</v>
      </c>
      <c r="BH65" s="56">
        <f t="shared" si="101"/>
        <v>0</v>
      </c>
      <c r="BI65" s="56">
        <f t="shared" si="101"/>
        <v>0</v>
      </c>
      <c r="BJ65" s="56">
        <f t="shared" si="101"/>
        <v>0</v>
      </c>
      <c r="BK65" s="56">
        <f t="shared" si="101"/>
        <v>0</v>
      </c>
      <c r="BL65" s="56">
        <f t="shared" si="101"/>
        <v>0</v>
      </c>
      <c r="BM65" s="56">
        <f t="shared" si="101"/>
        <v>0</v>
      </c>
      <c r="BN65" s="56">
        <f t="shared" si="101"/>
        <v>0</v>
      </c>
      <c r="BO65" s="56">
        <f t="shared" si="101"/>
        <v>0</v>
      </c>
      <c r="BP65" s="56">
        <f t="shared" si="101"/>
        <v>0</v>
      </c>
      <c r="BQ65" s="56">
        <f t="shared" si="101"/>
        <v>0</v>
      </c>
      <c r="BR65" s="56">
        <f t="shared" si="101"/>
        <v>0</v>
      </c>
      <c r="BS65" s="56">
        <f t="shared" si="101"/>
        <v>0</v>
      </c>
      <c r="BT65" s="56">
        <f t="shared" si="101"/>
        <v>0</v>
      </c>
      <c r="BU65" s="56">
        <f t="shared" si="101"/>
        <v>0</v>
      </c>
      <c r="BV65" s="56">
        <f t="shared" si="101"/>
        <v>0</v>
      </c>
      <c r="BW65" s="56">
        <f t="shared" si="101"/>
        <v>0</v>
      </c>
      <c r="BX65" s="56">
        <f t="shared" si="101"/>
        <v>0</v>
      </c>
      <c r="BY65" s="56">
        <f t="shared" si="101"/>
        <v>0</v>
      </c>
      <c r="BZ65" s="56">
        <f t="shared" si="101"/>
        <v>0</v>
      </c>
      <c r="CA65" s="56">
        <f t="shared" si="101"/>
        <v>0</v>
      </c>
      <c r="CB65" s="56">
        <f t="shared" si="101"/>
        <v>0</v>
      </c>
      <c r="CC65" s="56">
        <f t="shared" si="101"/>
        <v>0</v>
      </c>
      <c r="CD65" s="56">
        <f t="shared" si="101"/>
        <v>0</v>
      </c>
      <c r="CE65" s="56">
        <f t="shared" si="101"/>
        <v>0</v>
      </c>
      <c r="CF65" s="56">
        <f t="shared" si="101"/>
        <v>0</v>
      </c>
      <c r="CG65" s="56">
        <f t="shared" si="101"/>
        <v>0</v>
      </c>
      <c r="CH65" s="56">
        <f t="shared" si="101"/>
        <v>0</v>
      </c>
      <c r="CI65" s="56">
        <f t="shared" si="101"/>
        <v>0</v>
      </c>
      <c r="CJ65" s="56">
        <f t="shared" si="101"/>
        <v>0</v>
      </c>
      <c r="CK65" s="56">
        <f t="shared" si="101"/>
        <v>0</v>
      </c>
      <c r="CL65" s="56">
        <f t="shared" si="101"/>
        <v>0</v>
      </c>
      <c r="CM65" s="56">
        <f t="shared" ref="CM65:DR65" si="102">$Y14*CM$11</f>
        <v>0</v>
      </c>
      <c r="CN65" s="56">
        <f t="shared" si="102"/>
        <v>0</v>
      </c>
      <c r="CO65" s="56">
        <f t="shared" si="102"/>
        <v>0</v>
      </c>
      <c r="CP65" s="56">
        <f t="shared" si="102"/>
        <v>0</v>
      </c>
      <c r="CQ65" s="56">
        <f t="shared" si="102"/>
        <v>0</v>
      </c>
      <c r="CR65" s="56">
        <f t="shared" si="102"/>
        <v>0</v>
      </c>
      <c r="CS65" s="56">
        <f t="shared" si="102"/>
        <v>0</v>
      </c>
      <c r="CT65" s="56">
        <f t="shared" si="102"/>
        <v>0</v>
      </c>
      <c r="CU65" s="56">
        <f t="shared" si="102"/>
        <v>0</v>
      </c>
      <c r="CV65" s="56">
        <f t="shared" si="102"/>
        <v>0</v>
      </c>
      <c r="CW65" s="56">
        <f t="shared" si="102"/>
        <v>0</v>
      </c>
      <c r="CX65" s="56">
        <f t="shared" si="102"/>
        <v>0</v>
      </c>
      <c r="CY65" s="56">
        <f t="shared" si="102"/>
        <v>0</v>
      </c>
      <c r="CZ65" s="56">
        <f t="shared" si="102"/>
        <v>0</v>
      </c>
      <c r="DA65" s="56">
        <f t="shared" si="102"/>
        <v>0</v>
      </c>
      <c r="DB65" s="56">
        <f t="shared" si="102"/>
        <v>0</v>
      </c>
      <c r="DC65" s="56">
        <f t="shared" si="102"/>
        <v>0</v>
      </c>
      <c r="DD65" s="56">
        <f t="shared" si="102"/>
        <v>0</v>
      </c>
      <c r="DE65" s="56">
        <f t="shared" si="102"/>
        <v>0</v>
      </c>
      <c r="DF65" s="56">
        <f t="shared" si="102"/>
        <v>0</v>
      </c>
      <c r="DG65" s="56">
        <f t="shared" si="102"/>
        <v>0</v>
      </c>
      <c r="DH65" s="56">
        <f t="shared" si="102"/>
        <v>0</v>
      </c>
      <c r="DI65" s="56">
        <f t="shared" si="102"/>
        <v>0</v>
      </c>
      <c r="DJ65" s="56">
        <f t="shared" si="102"/>
        <v>0</v>
      </c>
      <c r="DK65" s="56">
        <f t="shared" si="102"/>
        <v>0</v>
      </c>
      <c r="DL65" s="56">
        <f t="shared" si="102"/>
        <v>0</v>
      </c>
      <c r="DM65" s="56">
        <f t="shared" si="102"/>
        <v>0</v>
      </c>
      <c r="DN65" s="56">
        <f t="shared" si="102"/>
        <v>0</v>
      </c>
      <c r="DO65" s="56">
        <f t="shared" si="102"/>
        <v>0</v>
      </c>
      <c r="DP65" s="56">
        <f t="shared" si="102"/>
        <v>0</v>
      </c>
      <c r="DQ65" s="56">
        <f t="shared" si="102"/>
        <v>0</v>
      </c>
      <c r="DR65" s="56">
        <f t="shared" si="102"/>
        <v>0</v>
      </c>
      <c r="DS65" s="56">
        <f t="shared" ref="DS65:EP65" si="103">$Y14*DS$11</f>
        <v>0</v>
      </c>
      <c r="DT65" s="56">
        <f t="shared" si="103"/>
        <v>0</v>
      </c>
      <c r="DU65" s="56">
        <f t="shared" si="103"/>
        <v>0</v>
      </c>
      <c r="DV65" s="56">
        <f t="shared" si="103"/>
        <v>0</v>
      </c>
      <c r="DW65" s="56">
        <f t="shared" si="103"/>
        <v>0</v>
      </c>
      <c r="DX65" s="56">
        <f t="shared" si="103"/>
        <v>0</v>
      </c>
      <c r="DY65" s="56">
        <f t="shared" si="103"/>
        <v>0</v>
      </c>
      <c r="DZ65" s="56">
        <f t="shared" si="103"/>
        <v>0</v>
      </c>
      <c r="EA65" s="56">
        <f t="shared" si="103"/>
        <v>0</v>
      </c>
      <c r="EB65" s="56">
        <f t="shared" si="103"/>
        <v>0</v>
      </c>
      <c r="EC65" s="56">
        <f t="shared" si="103"/>
        <v>0</v>
      </c>
      <c r="ED65" s="56">
        <f t="shared" si="103"/>
        <v>0</v>
      </c>
      <c r="EE65" s="56">
        <f t="shared" si="103"/>
        <v>0</v>
      </c>
      <c r="EF65" s="56">
        <f t="shared" si="103"/>
        <v>0</v>
      </c>
      <c r="EG65" s="56">
        <f t="shared" si="103"/>
        <v>0</v>
      </c>
      <c r="EH65" s="56">
        <f t="shared" si="103"/>
        <v>0</v>
      </c>
      <c r="EI65" s="56">
        <f t="shared" si="103"/>
        <v>0</v>
      </c>
      <c r="EJ65" s="56">
        <f t="shared" si="103"/>
        <v>0</v>
      </c>
      <c r="EK65" s="56">
        <f t="shared" si="103"/>
        <v>0</v>
      </c>
      <c r="EL65" s="56">
        <f t="shared" si="103"/>
        <v>0</v>
      </c>
      <c r="EM65" s="56">
        <f t="shared" si="103"/>
        <v>0</v>
      </c>
      <c r="EN65" s="56">
        <f t="shared" si="103"/>
        <v>0</v>
      </c>
      <c r="EO65" s="56">
        <f t="shared" si="103"/>
        <v>0</v>
      </c>
      <c r="EP65" s="56">
        <f t="shared" si="103"/>
        <v>0</v>
      </c>
      <c r="EQ65" s="65"/>
    </row>
    <row r="66" spans="1:147" x14ac:dyDescent="0.2">
      <c r="A66" s="44"/>
      <c r="AA66" s="56"/>
      <c r="AB66" s="56"/>
      <c r="AC66" s="56"/>
      <c r="AD66" s="56"/>
      <c r="AE66" s="56"/>
      <c r="AF66" s="56"/>
      <c r="AG66" s="56"/>
      <c r="AH66" s="56"/>
      <c r="AI66" s="56"/>
      <c r="AJ66" s="56"/>
      <c r="AK66" s="56"/>
      <c r="AL66" s="56"/>
      <c r="AM66" s="56"/>
      <c r="AN66" s="56"/>
      <c r="AO66" s="56"/>
      <c r="AP66" s="56"/>
      <c r="AQ66" s="56"/>
      <c r="AR66" s="56"/>
      <c r="AS66" s="56"/>
      <c r="AT66" s="56"/>
      <c r="AU66" s="56"/>
      <c r="AV66" s="56"/>
      <c r="AW66" s="56"/>
      <c r="AX66" s="56"/>
      <c r="AY66" s="56"/>
      <c r="AZ66" s="56"/>
      <c r="BA66" s="56"/>
      <c r="BB66" s="56"/>
      <c r="BC66" s="56"/>
      <c r="BD66" s="56"/>
      <c r="BE66" s="56"/>
      <c r="BF66" s="56"/>
      <c r="BG66" s="56"/>
      <c r="BH66" s="56"/>
      <c r="BI66" s="56"/>
      <c r="BJ66" s="56"/>
      <c r="BK66" s="56"/>
      <c r="BL66" s="56"/>
      <c r="BM66" s="56"/>
      <c r="BN66" s="56"/>
      <c r="BO66" s="56"/>
      <c r="BP66" s="56"/>
      <c r="BQ66" s="56"/>
      <c r="BR66" s="56"/>
      <c r="BS66" s="56"/>
      <c r="BT66" s="56"/>
      <c r="BU66" s="56"/>
      <c r="BV66" s="56"/>
      <c r="BW66" s="56"/>
      <c r="BX66" s="56"/>
      <c r="BY66" s="56"/>
      <c r="BZ66" s="56"/>
      <c r="CA66" s="56"/>
      <c r="CB66" s="56"/>
      <c r="CC66" s="56"/>
      <c r="CD66" s="56"/>
      <c r="CE66" s="56"/>
      <c r="CF66" s="56"/>
      <c r="CG66" s="56"/>
      <c r="CH66" s="56"/>
      <c r="CI66" s="56"/>
      <c r="CJ66" s="56"/>
      <c r="CK66" s="56"/>
      <c r="CL66" s="56"/>
      <c r="CM66" s="56"/>
      <c r="CN66" s="56"/>
      <c r="CO66" s="56"/>
      <c r="CP66" s="56"/>
      <c r="CQ66" s="56"/>
      <c r="CR66" s="56"/>
      <c r="CS66" s="56"/>
      <c r="CT66" s="56"/>
      <c r="CU66" s="56"/>
      <c r="CV66" s="56"/>
      <c r="CW66" s="56"/>
      <c r="CX66" s="56"/>
      <c r="CY66" s="56"/>
      <c r="CZ66" s="56"/>
      <c r="DA66" s="56"/>
      <c r="DB66" s="56"/>
      <c r="DC66" s="56"/>
      <c r="DD66" s="56"/>
      <c r="DE66" s="56"/>
      <c r="DF66" s="56"/>
      <c r="DG66" s="56"/>
      <c r="DH66" s="56"/>
      <c r="DI66" s="56"/>
      <c r="DJ66" s="56"/>
      <c r="DK66" s="56"/>
      <c r="DL66" s="56"/>
      <c r="DM66" s="56"/>
      <c r="DN66" s="56"/>
      <c r="DO66" s="56"/>
      <c r="DP66" s="56"/>
      <c r="DQ66" s="56"/>
      <c r="DR66" s="56"/>
      <c r="DS66" s="56"/>
      <c r="DT66" s="56"/>
      <c r="DU66" s="56"/>
      <c r="DV66" s="56"/>
      <c r="DW66" s="56"/>
      <c r="DX66" s="56"/>
      <c r="DY66" s="56"/>
      <c r="DZ66" s="56"/>
      <c r="EA66" s="56"/>
      <c r="EB66" s="56"/>
      <c r="EC66" s="56"/>
      <c r="ED66" s="56"/>
      <c r="EE66" s="56"/>
      <c r="EF66" s="56"/>
      <c r="EG66" s="56"/>
      <c r="EH66" s="56"/>
      <c r="EI66" s="56"/>
      <c r="EJ66" s="56"/>
      <c r="EK66" s="56"/>
      <c r="EL66" s="56"/>
      <c r="EM66" s="56"/>
      <c r="EN66" s="56"/>
      <c r="EO66" s="56"/>
      <c r="EP66" s="56"/>
    </row>
    <row r="67" spans="1:147" s="44" customFormat="1" ht="15" x14ac:dyDescent="0.2">
      <c r="A67" s="44" t="str">
        <f>A16</f>
        <v xml:space="preserve">Development Charges &amp; Muncipal Costs </v>
      </c>
      <c r="Z67" s="60"/>
      <c r="AA67" s="45">
        <f>SUBTOTAL(9,AA68:AA70)</f>
        <v>18333.333333333332</v>
      </c>
      <c r="AB67" s="45">
        <f t="shared" ref="AB67:CM67" si="104">SUBTOTAL(9,AB68:AB70)</f>
        <v>18333.333333333332</v>
      </c>
      <c r="AC67" s="45">
        <f t="shared" si="104"/>
        <v>18333.333333333332</v>
      </c>
      <c r="AD67" s="45">
        <f t="shared" si="104"/>
        <v>18333.333333333332</v>
      </c>
      <c r="AE67" s="45">
        <f t="shared" si="104"/>
        <v>18333.333333333332</v>
      </c>
      <c r="AF67" s="45">
        <f t="shared" si="104"/>
        <v>18333.333333333332</v>
      </c>
      <c r="AG67" s="45">
        <f t="shared" si="104"/>
        <v>0</v>
      </c>
      <c r="AH67" s="45">
        <f t="shared" si="104"/>
        <v>0</v>
      </c>
      <c r="AI67" s="45">
        <f t="shared" si="104"/>
        <v>0</v>
      </c>
      <c r="AJ67" s="45">
        <f t="shared" si="104"/>
        <v>0</v>
      </c>
      <c r="AK67" s="45">
        <f t="shared" si="104"/>
        <v>0</v>
      </c>
      <c r="AL67" s="45">
        <f t="shared" si="104"/>
        <v>0</v>
      </c>
      <c r="AM67" s="45">
        <f t="shared" si="104"/>
        <v>0</v>
      </c>
      <c r="AN67" s="45">
        <f t="shared" si="104"/>
        <v>0</v>
      </c>
      <c r="AO67" s="45">
        <f t="shared" si="104"/>
        <v>0</v>
      </c>
      <c r="AP67" s="45">
        <f t="shared" si="104"/>
        <v>0</v>
      </c>
      <c r="AQ67" s="45">
        <f t="shared" si="104"/>
        <v>0</v>
      </c>
      <c r="AR67" s="45">
        <f t="shared" si="104"/>
        <v>0</v>
      </c>
      <c r="AS67" s="45">
        <f t="shared" si="104"/>
        <v>0</v>
      </c>
      <c r="AT67" s="45">
        <f t="shared" si="104"/>
        <v>0</v>
      </c>
      <c r="AU67" s="45">
        <f t="shared" si="104"/>
        <v>0</v>
      </c>
      <c r="AV67" s="45">
        <f t="shared" si="104"/>
        <v>0</v>
      </c>
      <c r="AW67" s="45">
        <f t="shared" si="104"/>
        <v>0</v>
      </c>
      <c r="AX67" s="45">
        <f t="shared" si="104"/>
        <v>0</v>
      </c>
      <c r="AY67" s="45">
        <f t="shared" si="104"/>
        <v>0</v>
      </c>
      <c r="AZ67" s="45">
        <f t="shared" si="104"/>
        <v>0</v>
      </c>
      <c r="BA67" s="45">
        <f t="shared" si="104"/>
        <v>0</v>
      </c>
      <c r="BB67" s="45">
        <f t="shared" si="104"/>
        <v>0</v>
      </c>
      <c r="BC67" s="45">
        <f t="shared" si="104"/>
        <v>0</v>
      </c>
      <c r="BD67" s="45">
        <f t="shared" si="104"/>
        <v>0</v>
      </c>
      <c r="BE67" s="45">
        <f t="shared" si="104"/>
        <v>0</v>
      </c>
      <c r="BF67" s="45">
        <f t="shared" si="104"/>
        <v>0</v>
      </c>
      <c r="BG67" s="45">
        <f t="shared" si="104"/>
        <v>0</v>
      </c>
      <c r="BH67" s="45">
        <f t="shared" si="104"/>
        <v>0</v>
      </c>
      <c r="BI67" s="45">
        <f t="shared" si="104"/>
        <v>0</v>
      </c>
      <c r="BJ67" s="45">
        <f t="shared" si="104"/>
        <v>0</v>
      </c>
      <c r="BK67" s="45">
        <f t="shared" si="104"/>
        <v>0</v>
      </c>
      <c r="BL67" s="45">
        <f t="shared" si="104"/>
        <v>0</v>
      </c>
      <c r="BM67" s="45">
        <f t="shared" si="104"/>
        <v>0</v>
      </c>
      <c r="BN67" s="45">
        <f t="shared" si="104"/>
        <v>0</v>
      </c>
      <c r="BO67" s="45">
        <f t="shared" si="104"/>
        <v>0</v>
      </c>
      <c r="BP67" s="45">
        <f t="shared" si="104"/>
        <v>0</v>
      </c>
      <c r="BQ67" s="45">
        <f t="shared" si="104"/>
        <v>0</v>
      </c>
      <c r="BR67" s="45">
        <f t="shared" si="104"/>
        <v>0</v>
      </c>
      <c r="BS67" s="45">
        <f t="shared" si="104"/>
        <v>0</v>
      </c>
      <c r="BT67" s="45">
        <f t="shared" si="104"/>
        <v>0</v>
      </c>
      <c r="BU67" s="45">
        <f t="shared" si="104"/>
        <v>0</v>
      </c>
      <c r="BV67" s="45">
        <f t="shared" si="104"/>
        <v>0</v>
      </c>
      <c r="BW67" s="45">
        <f t="shared" si="104"/>
        <v>0</v>
      </c>
      <c r="BX67" s="45">
        <f t="shared" si="104"/>
        <v>0</v>
      </c>
      <c r="BY67" s="45">
        <f t="shared" si="104"/>
        <v>0</v>
      </c>
      <c r="BZ67" s="45">
        <f t="shared" si="104"/>
        <v>0</v>
      </c>
      <c r="CA67" s="45">
        <f t="shared" si="104"/>
        <v>0</v>
      </c>
      <c r="CB67" s="45">
        <f t="shared" si="104"/>
        <v>0</v>
      </c>
      <c r="CC67" s="45">
        <f t="shared" si="104"/>
        <v>0</v>
      </c>
      <c r="CD67" s="45">
        <f t="shared" si="104"/>
        <v>0</v>
      </c>
      <c r="CE67" s="45">
        <f t="shared" si="104"/>
        <v>0</v>
      </c>
      <c r="CF67" s="45">
        <f t="shared" si="104"/>
        <v>0</v>
      </c>
      <c r="CG67" s="45">
        <f t="shared" si="104"/>
        <v>0</v>
      </c>
      <c r="CH67" s="45">
        <f t="shared" si="104"/>
        <v>0</v>
      </c>
      <c r="CI67" s="45">
        <f t="shared" si="104"/>
        <v>0</v>
      </c>
      <c r="CJ67" s="45">
        <f t="shared" si="104"/>
        <v>0</v>
      </c>
      <c r="CK67" s="45">
        <f t="shared" si="104"/>
        <v>0</v>
      </c>
      <c r="CL67" s="45">
        <f t="shared" si="104"/>
        <v>0</v>
      </c>
      <c r="CM67" s="45">
        <f t="shared" si="104"/>
        <v>0</v>
      </c>
      <c r="CN67" s="45">
        <f t="shared" ref="CN67:EP67" si="105">SUBTOTAL(9,CN68:CN70)</f>
        <v>0</v>
      </c>
      <c r="CO67" s="45">
        <f t="shared" si="105"/>
        <v>0</v>
      </c>
      <c r="CP67" s="45">
        <f t="shared" si="105"/>
        <v>0</v>
      </c>
      <c r="CQ67" s="45">
        <f t="shared" si="105"/>
        <v>0</v>
      </c>
      <c r="CR67" s="45">
        <f t="shared" si="105"/>
        <v>0</v>
      </c>
      <c r="CS67" s="45">
        <f t="shared" si="105"/>
        <v>0</v>
      </c>
      <c r="CT67" s="45">
        <f t="shared" si="105"/>
        <v>0</v>
      </c>
      <c r="CU67" s="45">
        <f t="shared" si="105"/>
        <v>0</v>
      </c>
      <c r="CV67" s="45">
        <f t="shared" si="105"/>
        <v>0</v>
      </c>
      <c r="CW67" s="45">
        <f t="shared" si="105"/>
        <v>0</v>
      </c>
      <c r="CX67" s="45">
        <f t="shared" si="105"/>
        <v>0</v>
      </c>
      <c r="CY67" s="45">
        <f t="shared" si="105"/>
        <v>0</v>
      </c>
      <c r="CZ67" s="45">
        <f t="shared" si="105"/>
        <v>0</v>
      </c>
      <c r="DA67" s="45">
        <f t="shared" si="105"/>
        <v>0</v>
      </c>
      <c r="DB67" s="45">
        <f t="shared" si="105"/>
        <v>0</v>
      </c>
      <c r="DC67" s="45">
        <f t="shared" si="105"/>
        <v>0</v>
      </c>
      <c r="DD67" s="45">
        <f t="shared" si="105"/>
        <v>0</v>
      </c>
      <c r="DE67" s="45">
        <f t="shared" si="105"/>
        <v>0</v>
      </c>
      <c r="DF67" s="45">
        <f t="shared" si="105"/>
        <v>0</v>
      </c>
      <c r="DG67" s="45">
        <f t="shared" si="105"/>
        <v>0</v>
      </c>
      <c r="DH67" s="45">
        <f t="shared" si="105"/>
        <v>0</v>
      </c>
      <c r="DI67" s="45">
        <f t="shared" si="105"/>
        <v>0</v>
      </c>
      <c r="DJ67" s="45">
        <f t="shared" si="105"/>
        <v>0</v>
      </c>
      <c r="DK67" s="45">
        <f t="shared" si="105"/>
        <v>0</v>
      </c>
      <c r="DL67" s="45">
        <f t="shared" si="105"/>
        <v>0</v>
      </c>
      <c r="DM67" s="45">
        <f t="shared" si="105"/>
        <v>0</v>
      </c>
      <c r="DN67" s="45">
        <f t="shared" si="105"/>
        <v>0</v>
      </c>
      <c r="DO67" s="45">
        <f t="shared" si="105"/>
        <v>0</v>
      </c>
      <c r="DP67" s="45">
        <f t="shared" si="105"/>
        <v>0</v>
      </c>
      <c r="DQ67" s="45">
        <f t="shared" si="105"/>
        <v>0</v>
      </c>
      <c r="DR67" s="45">
        <f t="shared" si="105"/>
        <v>0</v>
      </c>
      <c r="DS67" s="45">
        <f t="shared" si="105"/>
        <v>0</v>
      </c>
      <c r="DT67" s="45">
        <f t="shared" si="105"/>
        <v>0</v>
      </c>
      <c r="DU67" s="45">
        <f t="shared" si="105"/>
        <v>0</v>
      </c>
      <c r="DV67" s="45">
        <f t="shared" si="105"/>
        <v>0</v>
      </c>
      <c r="DW67" s="45">
        <f t="shared" si="105"/>
        <v>0</v>
      </c>
      <c r="DX67" s="45">
        <f t="shared" si="105"/>
        <v>0</v>
      </c>
      <c r="DY67" s="45">
        <f t="shared" si="105"/>
        <v>0</v>
      </c>
      <c r="DZ67" s="45">
        <f t="shared" si="105"/>
        <v>0</v>
      </c>
      <c r="EA67" s="45">
        <f t="shared" si="105"/>
        <v>0</v>
      </c>
      <c r="EB67" s="45">
        <f t="shared" si="105"/>
        <v>0</v>
      </c>
      <c r="EC67" s="45">
        <f t="shared" si="105"/>
        <v>0</v>
      </c>
      <c r="ED67" s="45">
        <f t="shared" si="105"/>
        <v>0</v>
      </c>
      <c r="EE67" s="45">
        <f t="shared" si="105"/>
        <v>0</v>
      </c>
      <c r="EF67" s="45">
        <f t="shared" si="105"/>
        <v>0</v>
      </c>
      <c r="EG67" s="45">
        <f t="shared" si="105"/>
        <v>0</v>
      </c>
      <c r="EH67" s="45">
        <f t="shared" si="105"/>
        <v>0</v>
      </c>
      <c r="EI67" s="45">
        <f t="shared" si="105"/>
        <v>0</v>
      </c>
      <c r="EJ67" s="45">
        <f t="shared" si="105"/>
        <v>0</v>
      </c>
      <c r="EK67" s="45">
        <f t="shared" si="105"/>
        <v>0</v>
      </c>
      <c r="EL67" s="45">
        <f t="shared" si="105"/>
        <v>0</v>
      </c>
      <c r="EM67" s="45">
        <f t="shared" si="105"/>
        <v>0</v>
      </c>
      <c r="EN67" s="45">
        <f t="shared" si="105"/>
        <v>0</v>
      </c>
      <c r="EO67" s="45">
        <f t="shared" si="105"/>
        <v>0</v>
      </c>
      <c r="EP67" s="45">
        <f t="shared" si="105"/>
        <v>0</v>
      </c>
      <c r="EQ67" s="60"/>
    </row>
    <row r="68" spans="1:147" s="55" customFormat="1" x14ac:dyDescent="0.2">
      <c r="A68" s="55" t="str">
        <f>A17</f>
        <v xml:space="preserve">Development Charges </v>
      </c>
      <c r="Z68" s="65"/>
      <c r="AA68" s="56">
        <f t="shared" ref="AA68:BF68" si="106">$Y17*AA$17</f>
        <v>14166.666666666666</v>
      </c>
      <c r="AB68" s="56">
        <f t="shared" si="106"/>
        <v>14166.666666666666</v>
      </c>
      <c r="AC68" s="56">
        <f t="shared" si="106"/>
        <v>14166.666666666666</v>
      </c>
      <c r="AD68" s="56">
        <f t="shared" si="106"/>
        <v>14166.666666666666</v>
      </c>
      <c r="AE68" s="56">
        <f t="shared" si="106"/>
        <v>14166.666666666666</v>
      </c>
      <c r="AF68" s="56">
        <f t="shared" si="106"/>
        <v>14166.666666666666</v>
      </c>
      <c r="AG68" s="56">
        <f t="shared" si="106"/>
        <v>0</v>
      </c>
      <c r="AH68" s="56">
        <f t="shared" si="106"/>
        <v>0</v>
      </c>
      <c r="AI68" s="56">
        <f t="shared" si="106"/>
        <v>0</v>
      </c>
      <c r="AJ68" s="56">
        <f t="shared" si="106"/>
        <v>0</v>
      </c>
      <c r="AK68" s="56">
        <f t="shared" si="106"/>
        <v>0</v>
      </c>
      <c r="AL68" s="56">
        <f t="shared" si="106"/>
        <v>0</v>
      </c>
      <c r="AM68" s="56">
        <f t="shared" si="106"/>
        <v>0</v>
      </c>
      <c r="AN68" s="56">
        <f t="shared" si="106"/>
        <v>0</v>
      </c>
      <c r="AO68" s="56">
        <f t="shared" si="106"/>
        <v>0</v>
      </c>
      <c r="AP68" s="56">
        <f t="shared" si="106"/>
        <v>0</v>
      </c>
      <c r="AQ68" s="56">
        <f t="shared" si="106"/>
        <v>0</v>
      </c>
      <c r="AR68" s="56">
        <f t="shared" si="106"/>
        <v>0</v>
      </c>
      <c r="AS68" s="56">
        <f t="shared" si="106"/>
        <v>0</v>
      </c>
      <c r="AT68" s="56">
        <f t="shared" si="106"/>
        <v>0</v>
      </c>
      <c r="AU68" s="56">
        <f t="shared" si="106"/>
        <v>0</v>
      </c>
      <c r="AV68" s="56">
        <f t="shared" si="106"/>
        <v>0</v>
      </c>
      <c r="AW68" s="56">
        <f t="shared" si="106"/>
        <v>0</v>
      </c>
      <c r="AX68" s="56">
        <f t="shared" si="106"/>
        <v>0</v>
      </c>
      <c r="AY68" s="56">
        <f t="shared" si="106"/>
        <v>0</v>
      </c>
      <c r="AZ68" s="56">
        <f t="shared" si="106"/>
        <v>0</v>
      </c>
      <c r="BA68" s="56">
        <f t="shared" si="106"/>
        <v>0</v>
      </c>
      <c r="BB68" s="56">
        <f t="shared" si="106"/>
        <v>0</v>
      </c>
      <c r="BC68" s="56">
        <f t="shared" si="106"/>
        <v>0</v>
      </c>
      <c r="BD68" s="56">
        <f t="shared" si="106"/>
        <v>0</v>
      </c>
      <c r="BE68" s="56">
        <f t="shared" si="106"/>
        <v>0</v>
      </c>
      <c r="BF68" s="56">
        <f t="shared" si="106"/>
        <v>0</v>
      </c>
      <c r="BG68" s="56">
        <f t="shared" ref="BG68:CL68" si="107">$Y17*BG$17</f>
        <v>0</v>
      </c>
      <c r="BH68" s="56">
        <f t="shared" si="107"/>
        <v>0</v>
      </c>
      <c r="BI68" s="56">
        <f t="shared" si="107"/>
        <v>0</v>
      </c>
      <c r="BJ68" s="56">
        <f t="shared" si="107"/>
        <v>0</v>
      </c>
      <c r="BK68" s="56">
        <f t="shared" si="107"/>
        <v>0</v>
      </c>
      <c r="BL68" s="56">
        <f t="shared" si="107"/>
        <v>0</v>
      </c>
      <c r="BM68" s="56">
        <f t="shared" si="107"/>
        <v>0</v>
      </c>
      <c r="BN68" s="56">
        <f t="shared" si="107"/>
        <v>0</v>
      </c>
      <c r="BO68" s="56">
        <f t="shared" si="107"/>
        <v>0</v>
      </c>
      <c r="BP68" s="56">
        <f t="shared" si="107"/>
        <v>0</v>
      </c>
      <c r="BQ68" s="56">
        <f t="shared" si="107"/>
        <v>0</v>
      </c>
      <c r="BR68" s="56">
        <f t="shared" si="107"/>
        <v>0</v>
      </c>
      <c r="BS68" s="56">
        <f t="shared" si="107"/>
        <v>0</v>
      </c>
      <c r="BT68" s="56">
        <f t="shared" si="107"/>
        <v>0</v>
      </c>
      <c r="BU68" s="56">
        <f t="shared" si="107"/>
        <v>0</v>
      </c>
      <c r="BV68" s="56">
        <f t="shared" si="107"/>
        <v>0</v>
      </c>
      <c r="BW68" s="56">
        <f t="shared" si="107"/>
        <v>0</v>
      </c>
      <c r="BX68" s="56">
        <f t="shared" si="107"/>
        <v>0</v>
      </c>
      <c r="BY68" s="56">
        <f t="shared" si="107"/>
        <v>0</v>
      </c>
      <c r="BZ68" s="56">
        <f t="shared" si="107"/>
        <v>0</v>
      </c>
      <c r="CA68" s="56">
        <f t="shared" si="107"/>
        <v>0</v>
      </c>
      <c r="CB68" s="56">
        <f t="shared" si="107"/>
        <v>0</v>
      </c>
      <c r="CC68" s="56">
        <f t="shared" si="107"/>
        <v>0</v>
      </c>
      <c r="CD68" s="56">
        <f t="shared" si="107"/>
        <v>0</v>
      </c>
      <c r="CE68" s="56">
        <f t="shared" si="107"/>
        <v>0</v>
      </c>
      <c r="CF68" s="56">
        <f t="shared" si="107"/>
        <v>0</v>
      </c>
      <c r="CG68" s="56">
        <f t="shared" si="107"/>
        <v>0</v>
      </c>
      <c r="CH68" s="56">
        <f t="shared" si="107"/>
        <v>0</v>
      </c>
      <c r="CI68" s="56">
        <f t="shared" si="107"/>
        <v>0</v>
      </c>
      <c r="CJ68" s="56">
        <f t="shared" si="107"/>
        <v>0</v>
      </c>
      <c r="CK68" s="56">
        <f t="shared" si="107"/>
        <v>0</v>
      </c>
      <c r="CL68" s="56">
        <f t="shared" si="107"/>
        <v>0</v>
      </c>
      <c r="CM68" s="56">
        <f t="shared" ref="CM68:DR68" si="108">$Y17*CM$17</f>
        <v>0</v>
      </c>
      <c r="CN68" s="56">
        <f t="shared" si="108"/>
        <v>0</v>
      </c>
      <c r="CO68" s="56">
        <f t="shared" si="108"/>
        <v>0</v>
      </c>
      <c r="CP68" s="56">
        <f t="shared" si="108"/>
        <v>0</v>
      </c>
      <c r="CQ68" s="56">
        <f t="shared" si="108"/>
        <v>0</v>
      </c>
      <c r="CR68" s="56">
        <f t="shared" si="108"/>
        <v>0</v>
      </c>
      <c r="CS68" s="56">
        <f t="shared" si="108"/>
        <v>0</v>
      </c>
      <c r="CT68" s="56">
        <f t="shared" si="108"/>
        <v>0</v>
      </c>
      <c r="CU68" s="56">
        <f t="shared" si="108"/>
        <v>0</v>
      </c>
      <c r="CV68" s="56">
        <f t="shared" si="108"/>
        <v>0</v>
      </c>
      <c r="CW68" s="56">
        <f t="shared" si="108"/>
        <v>0</v>
      </c>
      <c r="CX68" s="56">
        <f t="shared" si="108"/>
        <v>0</v>
      </c>
      <c r="CY68" s="56">
        <f t="shared" si="108"/>
        <v>0</v>
      </c>
      <c r="CZ68" s="56">
        <f t="shared" si="108"/>
        <v>0</v>
      </c>
      <c r="DA68" s="56">
        <f t="shared" si="108"/>
        <v>0</v>
      </c>
      <c r="DB68" s="56">
        <f t="shared" si="108"/>
        <v>0</v>
      </c>
      <c r="DC68" s="56">
        <f t="shared" si="108"/>
        <v>0</v>
      </c>
      <c r="DD68" s="56">
        <f t="shared" si="108"/>
        <v>0</v>
      </c>
      <c r="DE68" s="56">
        <f t="shared" si="108"/>
        <v>0</v>
      </c>
      <c r="DF68" s="56">
        <f t="shared" si="108"/>
        <v>0</v>
      </c>
      <c r="DG68" s="56">
        <f t="shared" si="108"/>
        <v>0</v>
      </c>
      <c r="DH68" s="56">
        <f t="shared" si="108"/>
        <v>0</v>
      </c>
      <c r="DI68" s="56">
        <f t="shared" si="108"/>
        <v>0</v>
      </c>
      <c r="DJ68" s="56">
        <f t="shared" si="108"/>
        <v>0</v>
      </c>
      <c r="DK68" s="56">
        <f t="shared" si="108"/>
        <v>0</v>
      </c>
      <c r="DL68" s="56">
        <f t="shared" si="108"/>
        <v>0</v>
      </c>
      <c r="DM68" s="56">
        <f t="shared" si="108"/>
        <v>0</v>
      </c>
      <c r="DN68" s="56">
        <f t="shared" si="108"/>
        <v>0</v>
      </c>
      <c r="DO68" s="56">
        <f t="shared" si="108"/>
        <v>0</v>
      </c>
      <c r="DP68" s="56">
        <f t="shared" si="108"/>
        <v>0</v>
      </c>
      <c r="DQ68" s="56">
        <f t="shared" si="108"/>
        <v>0</v>
      </c>
      <c r="DR68" s="56">
        <f t="shared" si="108"/>
        <v>0</v>
      </c>
      <c r="DS68" s="56">
        <f t="shared" ref="DS68:EP68" si="109">$Y17*DS$17</f>
        <v>0</v>
      </c>
      <c r="DT68" s="56">
        <f t="shared" si="109"/>
        <v>0</v>
      </c>
      <c r="DU68" s="56">
        <f t="shared" si="109"/>
        <v>0</v>
      </c>
      <c r="DV68" s="56">
        <f t="shared" si="109"/>
        <v>0</v>
      </c>
      <c r="DW68" s="56">
        <f t="shared" si="109"/>
        <v>0</v>
      </c>
      <c r="DX68" s="56">
        <f t="shared" si="109"/>
        <v>0</v>
      </c>
      <c r="DY68" s="56">
        <f t="shared" si="109"/>
        <v>0</v>
      </c>
      <c r="DZ68" s="56">
        <f t="shared" si="109"/>
        <v>0</v>
      </c>
      <c r="EA68" s="56">
        <f t="shared" si="109"/>
        <v>0</v>
      </c>
      <c r="EB68" s="56">
        <f t="shared" si="109"/>
        <v>0</v>
      </c>
      <c r="EC68" s="56">
        <f t="shared" si="109"/>
        <v>0</v>
      </c>
      <c r="ED68" s="56">
        <f t="shared" si="109"/>
        <v>0</v>
      </c>
      <c r="EE68" s="56">
        <f t="shared" si="109"/>
        <v>0</v>
      </c>
      <c r="EF68" s="56">
        <f t="shared" si="109"/>
        <v>0</v>
      </c>
      <c r="EG68" s="56">
        <f t="shared" si="109"/>
        <v>0</v>
      </c>
      <c r="EH68" s="56">
        <f t="shared" si="109"/>
        <v>0</v>
      </c>
      <c r="EI68" s="56">
        <f t="shared" si="109"/>
        <v>0</v>
      </c>
      <c r="EJ68" s="56">
        <f t="shared" si="109"/>
        <v>0</v>
      </c>
      <c r="EK68" s="56">
        <f t="shared" si="109"/>
        <v>0</v>
      </c>
      <c r="EL68" s="56">
        <f t="shared" si="109"/>
        <v>0</v>
      </c>
      <c r="EM68" s="56">
        <f t="shared" si="109"/>
        <v>0</v>
      </c>
      <c r="EN68" s="56">
        <f t="shared" si="109"/>
        <v>0</v>
      </c>
      <c r="EO68" s="56">
        <f t="shared" si="109"/>
        <v>0</v>
      </c>
      <c r="EP68" s="56">
        <f t="shared" si="109"/>
        <v>0</v>
      </c>
      <c r="EQ68" s="65"/>
    </row>
    <row r="69" spans="1:147" s="55" customFormat="1" x14ac:dyDescent="0.2">
      <c r="A69" s="55" t="str">
        <f>A18</f>
        <v xml:space="preserve">Building Permits </v>
      </c>
      <c r="Z69" s="65"/>
      <c r="AA69" s="56">
        <f t="shared" ref="AA69:BF69" si="110">$Y18*AA$17</f>
        <v>3333.333333333333</v>
      </c>
      <c r="AB69" s="56">
        <f t="shared" si="110"/>
        <v>3333.333333333333</v>
      </c>
      <c r="AC69" s="56">
        <f t="shared" si="110"/>
        <v>3333.333333333333</v>
      </c>
      <c r="AD69" s="56">
        <f t="shared" si="110"/>
        <v>3333.333333333333</v>
      </c>
      <c r="AE69" s="56">
        <f t="shared" si="110"/>
        <v>3333.333333333333</v>
      </c>
      <c r="AF69" s="56">
        <f t="shared" si="110"/>
        <v>3333.333333333333</v>
      </c>
      <c r="AG69" s="56">
        <f t="shared" si="110"/>
        <v>0</v>
      </c>
      <c r="AH69" s="56">
        <f t="shared" si="110"/>
        <v>0</v>
      </c>
      <c r="AI69" s="56">
        <f t="shared" si="110"/>
        <v>0</v>
      </c>
      <c r="AJ69" s="56">
        <f t="shared" si="110"/>
        <v>0</v>
      </c>
      <c r="AK69" s="56">
        <f t="shared" si="110"/>
        <v>0</v>
      </c>
      <c r="AL69" s="56">
        <f t="shared" si="110"/>
        <v>0</v>
      </c>
      <c r="AM69" s="56">
        <f t="shared" si="110"/>
        <v>0</v>
      </c>
      <c r="AN69" s="56">
        <f t="shared" si="110"/>
        <v>0</v>
      </c>
      <c r="AO69" s="56">
        <f t="shared" si="110"/>
        <v>0</v>
      </c>
      <c r="AP69" s="56">
        <f t="shared" si="110"/>
        <v>0</v>
      </c>
      <c r="AQ69" s="56">
        <f t="shared" si="110"/>
        <v>0</v>
      </c>
      <c r="AR69" s="56">
        <f t="shared" si="110"/>
        <v>0</v>
      </c>
      <c r="AS69" s="56">
        <f t="shared" si="110"/>
        <v>0</v>
      </c>
      <c r="AT69" s="56">
        <f t="shared" si="110"/>
        <v>0</v>
      </c>
      <c r="AU69" s="56">
        <f t="shared" si="110"/>
        <v>0</v>
      </c>
      <c r="AV69" s="56">
        <f t="shared" si="110"/>
        <v>0</v>
      </c>
      <c r="AW69" s="56">
        <f t="shared" si="110"/>
        <v>0</v>
      </c>
      <c r="AX69" s="56">
        <f t="shared" si="110"/>
        <v>0</v>
      </c>
      <c r="AY69" s="56">
        <f t="shared" si="110"/>
        <v>0</v>
      </c>
      <c r="AZ69" s="56">
        <f t="shared" si="110"/>
        <v>0</v>
      </c>
      <c r="BA69" s="56">
        <f t="shared" si="110"/>
        <v>0</v>
      </c>
      <c r="BB69" s="56">
        <f t="shared" si="110"/>
        <v>0</v>
      </c>
      <c r="BC69" s="56">
        <f t="shared" si="110"/>
        <v>0</v>
      </c>
      <c r="BD69" s="56">
        <f t="shared" si="110"/>
        <v>0</v>
      </c>
      <c r="BE69" s="56">
        <f t="shared" si="110"/>
        <v>0</v>
      </c>
      <c r="BF69" s="56">
        <f t="shared" si="110"/>
        <v>0</v>
      </c>
      <c r="BG69" s="56">
        <f t="shared" ref="BG69:CL69" si="111">$Y18*BG$17</f>
        <v>0</v>
      </c>
      <c r="BH69" s="56">
        <f t="shared" si="111"/>
        <v>0</v>
      </c>
      <c r="BI69" s="56">
        <f t="shared" si="111"/>
        <v>0</v>
      </c>
      <c r="BJ69" s="56">
        <f t="shared" si="111"/>
        <v>0</v>
      </c>
      <c r="BK69" s="56">
        <f t="shared" si="111"/>
        <v>0</v>
      </c>
      <c r="BL69" s="56">
        <f t="shared" si="111"/>
        <v>0</v>
      </c>
      <c r="BM69" s="56">
        <f t="shared" si="111"/>
        <v>0</v>
      </c>
      <c r="BN69" s="56">
        <f t="shared" si="111"/>
        <v>0</v>
      </c>
      <c r="BO69" s="56">
        <f t="shared" si="111"/>
        <v>0</v>
      </c>
      <c r="BP69" s="56">
        <f t="shared" si="111"/>
        <v>0</v>
      </c>
      <c r="BQ69" s="56">
        <f t="shared" si="111"/>
        <v>0</v>
      </c>
      <c r="BR69" s="56">
        <f t="shared" si="111"/>
        <v>0</v>
      </c>
      <c r="BS69" s="56">
        <f t="shared" si="111"/>
        <v>0</v>
      </c>
      <c r="BT69" s="56">
        <f t="shared" si="111"/>
        <v>0</v>
      </c>
      <c r="BU69" s="56">
        <f t="shared" si="111"/>
        <v>0</v>
      </c>
      <c r="BV69" s="56">
        <f t="shared" si="111"/>
        <v>0</v>
      </c>
      <c r="BW69" s="56">
        <f t="shared" si="111"/>
        <v>0</v>
      </c>
      <c r="BX69" s="56">
        <f t="shared" si="111"/>
        <v>0</v>
      </c>
      <c r="BY69" s="56">
        <f t="shared" si="111"/>
        <v>0</v>
      </c>
      <c r="BZ69" s="56">
        <f t="shared" si="111"/>
        <v>0</v>
      </c>
      <c r="CA69" s="56">
        <f t="shared" si="111"/>
        <v>0</v>
      </c>
      <c r="CB69" s="56">
        <f t="shared" si="111"/>
        <v>0</v>
      </c>
      <c r="CC69" s="56">
        <f t="shared" si="111"/>
        <v>0</v>
      </c>
      <c r="CD69" s="56">
        <f t="shared" si="111"/>
        <v>0</v>
      </c>
      <c r="CE69" s="56">
        <f t="shared" si="111"/>
        <v>0</v>
      </c>
      <c r="CF69" s="56">
        <f t="shared" si="111"/>
        <v>0</v>
      </c>
      <c r="CG69" s="56">
        <f t="shared" si="111"/>
        <v>0</v>
      </c>
      <c r="CH69" s="56">
        <f t="shared" si="111"/>
        <v>0</v>
      </c>
      <c r="CI69" s="56">
        <f t="shared" si="111"/>
        <v>0</v>
      </c>
      <c r="CJ69" s="56">
        <f t="shared" si="111"/>
        <v>0</v>
      </c>
      <c r="CK69" s="56">
        <f t="shared" si="111"/>
        <v>0</v>
      </c>
      <c r="CL69" s="56">
        <f t="shared" si="111"/>
        <v>0</v>
      </c>
      <c r="CM69" s="56">
        <f t="shared" ref="CM69:DR69" si="112">$Y18*CM$17</f>
        <v>0</v>
      </c>
      <c r="CN69" s="56">
        <f t="shared" si="112"/>
        <v>0</v>
      </c>
      <c r="CO69" s="56">
        <f t="shared" si="112"/>
        <v>0</v>
      </c>
      <c r="CP69" s="56">
        <f t="shared" si="112"/>
        <v>0</v>
      </c>
      <c r="CQ69" s="56">
        <f t="shared" si="112"/>
        <v>0</v>
      </c>
      <c r="CR69" s="56">
        <f t="shared" si="112"/>
        <v>0</v>
      </c>
      <c r="CS69" s="56">
        <f t="shared" si="112"/>
        <v>0</v>
      </c>
      <c r="CT69" s="56">
        <f t="shared" si="112"/>
        <v>0</v>
      </c>
      <c r="CU69" s="56">
        <f t="shared" si="112"/>
        <v>0</v>
      </c>
      <c r="CV69" s="56">
        <f t="shared" si="112"/>
        <v>0</v>
      </c>
      <c r="CW69" s="56">
        <f t="shared" si="112"/>
        <v>0</v>
      </c>
      <c r="CX69" s="56">
        <f t="shared" si="112"/>
        <v>0</v>
      </c>
      <c r="CY69" s="56">
        <f t="shared" si="112"/>
        <v>0</v>
      </c>
      <c r="CZ69" s="56">
        <f t="shared" si="112"/>
        <v>0</v>
      </c>
      <c r="DA69" s="56">
        <f t="shared" si="112"/>
        <v>0</v>
      </c>
      <c r="DB69" s="56">
        <f t="shared" si="112"/>
        <v>0</v>
      </c>
      <c r="DC69" s="56">
        <f t="shared" si="112"/>
        <v>0</v>
      </c>
      <c r="DD69" s="56">
        <f t="shared" si="112"/>
        <v>0</v>
      </c>
      <c r="DE69" s="56">
        <f t="shared" si="112"/>
        <v>0</v>
      </c>
      <c r="DF69" s="56">
        <f t="shared" si="112"/>
        <v>0</v>
      </c>
      <c r="DG69" s="56">
        <f t="shared" si="112"/>
        <v>0</v>
      </c>
      <c r="DH69" s="56">
        <f t="shared" si="112"/>
        <v>0</v>
      </c>
      <c r="DI69" s="56">
        <f t="shared" si="112"/>
        <v>0</v>
      </c>
      <c r="DJ69" s="56">
        <f t="shared" si="112"/>
        <v>0</v>
      </c>
      <c r="DK69" s="56">
        <f t="shared" si="112"/>
        <v>0</v>
      </c>
      <c r="DL69" s="56">
        <f t="shared" si="112"/>
        <v>0</v>
      </c>
      <c r="DM69" s="56">
        <f t="shared" si="112"/>
        <v>0</v>
      </c>
      <c r="DN69" s="56">
        <f t="shared" si="112"/>
        <v>0</v>
      </c>
      <c r="DO69" s="56">
        <f t="shared" si="112"/>
        <v>0</v>
      </c>
      <c r="DP69" s="56">
        <f t="shared" si="112"/>
        <v>0</v>
      </c>
      <c r="DQ69" s="56">
        <f t="shared" si="112"/>
        <v>0</v>
      </c>
      <c r="DR69" s="56">
        <f t="shared" si="112"/>
        <v>0</v>
      </c>
      <c r="DS69" s="56">
        <f t="shared" ref="DS69:EP69" si="113">$Y18*DS$17</f>
        <v>0</v>
      </c>
      <c r="DT69" s="56">
        <f t="shared" si="113"/>
        <v>0</v>
      </c>
      <c r="DU69" s="56">
        <f t="shared" si="113"/>
        <v>0</v>
      </c>
      <c r="DV69" s="56">
        <f t="shared" si="113"/>
        <v>0</v>
      </c>
      <c r="DW69" s="56">
        <f t="shared" si="113"/>
        <v>0</v>
      </c>
      <c r="DX69" s="56">
        <f t="shared" si="113"/>
        <v>0</v>
      </c>
      <c r="DY69" s="56">
        <f t="shared" si="113"/>
        <v>0</v>
      </c>
      <c r="DZ69" s="56">
        <f t="shared" si="113"/>
        <v>0</v>
      </c>
      <c r="EA69" s="56">
        <f t="shared" si="113"/>
        <v>0</v>
      </c>
      <c r="EB69" s="56">
        <f t="shared" si="113"/>
        <v>0</v>
      </c>
      <c r="EC69" s="56">
        <f t="shared" si="113"/>
        <v>0</v>
      </c>
      <c r="ED69" s="56">
        <f t="shared" si="113"/>
        <v>0</v>
      </c>
      <c r="EE69" s="56">
        <f t="shared" si="113"/>
        <v>0</v>
      </c>
      <c r="EF69" s="56">
        <f t="shared" si="113"/>
        <v>0</v>
      </c>
      <c r="EG69" s="56">
        <f t="shared" si="113"/>
        <v>0</v>
      </c>
      <c r="EH69" s="56">
        <f t="shared" si="113"/>
        <v>0</v>
      </c>
      <c r="EI69" s="56">
        <f t="shared" si="113"/>
        <v>0</v>
      </c>
      <c r="EJ69" s="56">
        <f t="shared" si="113"/>
        <v>0</v>
      </c>
      <c r="EK69" s="56">
        <f t="shared" si="113"/>
        <v>0</v>
      </c>
      <c r="EL69" s="56">
        <f t="shared" si="113"/>
        <v>0</v>
      </c>
      <c r="EM69" s="56">
        <f t="shared" si="113"/>
        <v>0</v>
      </c>
      <c r="EN69" s="56">
        <f t="shared" si="113"/>
        <v>0</v>
      </c>
      <c r="EO69" s="56">
        <f t="shared" si="113"/>
        <v>0</v>
      </c>
      <c r="EP69" s="56">
        <f t="shared" si="113"/>
        <v>0</v>
      </c>
      <c r="EQ69" s="65"/>
    </row>
    <row r="70" spans="1:147" s="55" customFormat="1" x14ac:dyDescent="0.2">
      <c r="A70" s="55" t="str">
        <f>A19</f>
        <v xml:space="preserve">Municipal Costs </v>
      </c>
      <c r="Z70" s="65"/>
      <c r="AA70" s="56">
        <f t="shared" ref="AA70:BF70" si="114">$Y19*AA$17</f>
        <v>833.33333333333326</v>
      </c>
      <c r="AB70" s="56">
        <f t="shared" si="114"/>
        <v>833.33333333333326</v>
      </c>
      <c r="AC70" s="56">
        <f t="shared" si="114"/>
        <v>833.33333333333326</v>
      </c>
      <c r="AD70" s="56">
        <f t="shared" si="114"/>
        <v>833.33333333333326</v>
      </c>
      <c r="AE70" s="56">
        <f t="shared" si="114"/>
        <v>833.33333333333326</v>
      </c>
      <c r="AF70" s="56">
        <f t="shared" si="114"/>
        <v>833.33333333333326</v>
      </c>
      <c r="AG70" s="56">
        <f t="shared" si="114"/>
        <v>0</v>
      </c>
      <c r="AH70" s="56">
        <f t="shared" si="114"/>
        <v>0</v>
      </c>
      <c r="AI70" s="56">
        <f t="shared" si="114"/>
        <v>0</v>
      </c>
      <c r="AJ70" s="56">
        <f t="shared" si="114"/>
        <v>0</v>
      </c>
      <c r="AK70" s="56">
        <f t="shared" si="114"/>
        <v>0</v>
      </c>
      <c r="AL70" s="56">
        <f t="shared" si="114"/>
        <v>0</v>
      </c>
      <c r="AM70" s="56">
        <f t="shared" si="114"/>
        <v>0</v>
      </c>
      <c r="AN70" s="56">
        <f t="shared" si="114"/>
        <v>0</v>
      </c>
      <c r="AO70" s="56">
        <f t="shared" si="114"/>
        <v>0</v>
      </c>
      <c r="AP70" s="56">
        <f t="shared" si="114"/>
        <v>0</v>
      </c>
      <c r="AQ70" s="56">
        <f t="shared" si="114"/>
        <v>0</v>
      </c>
      <c r="AR70" s="56">
        <f t="shared" si="114"/>
        <v>0</v>
      </c>
      <c r="AS70" s="56">
        <f t="shared" si="114"/>
        <v>0</v>
      </c>
      <c r="AT70" s="56">
        <f t="shared" si="114"/>
        <v>0</v>
      </c>
      <c r="AU70" s="56">
        <f t="shared" si="114"/>
        <v>0</v>
      </c>
      <c r="AV70" s="56">
        <f t="shared" si="114"/>
        <v>0</v>
      </c>
      <c r="AW70" s="56">
        <f t="shared" si="114"/>
        <v>0</v>
      </c>
      <c r="AX70" s="56">
        <f t="shared" si="114"/>
        <v>0</v>
      </c>
      <c r="AY70" s="56">
        <f t="shared" si="114"/>
        <v>0</v>
      </c>
      <c r="AZ70" s="56">
        <f t="shared" si="114"/>
        <v>0</v>
      </c>
      <c r="BA70" s="56">
        <f t="shared" si="114"/>
        <v>0</v>
      </c>
      <c r="BB70" s="56">
        <f t="shared" si="114"/>
        <v>0</v>
      </c>
      <c r="BC70" s="56">
        <f t="shared" si="114"/>
        <v>0</v>
      </c>
      <c r="BD70" s="56">
        <f t="shared" si="114"/>
        <v>0</v>
      </c>
      <c r="BE70" s="56">
        <f t="shared" si="114"/>
        <v>0</v>
      </c>
      <c r="BF70" s="56">
        <f t="shared" si="114"/>
        <v>0</v>
      </c>
      <c r="BG70" s="56">
        <f t="shared" ref="BG70:CL70" si="115">$Y19*BG$17</f>
        <v>0</v>
      </c>
      <c r="BH70" s="56">
        <f t="shared" si="115"/>
        <v>0</v>
      </c>
      <c r="BI70" s="56">
        <f t="shared" si="115"/>
        <v>0</v>
      </c>
      <c r="BJ70" s="56">
        <f t="shared" si="115"/>
        <v>0</v>
      </c>
      <c r="BK70" s="56">
        <f t="shared" si="115"/>
        <v>0</v>
      </c>
      <c r="BL70" s="56">
        <f t="shared" si="115"/>
        <v>0</v>
      </c>
      <c r="BM70" s="56">
        <f t="shared" si="115"/>
        <v>0</v>
      </c>
      <c r="BN70" s="56">
        <f t="shared" si="115"/>
        <v>0</v>
      </c>
      <c r="BO70" s="56">
        <f t="shared" si="115"/>
        <v>0</v>
      </c>
      <c r="BP70" s="56">
        <f t="shared" si="115"/>
        <v>0</v>
      </c>
      <c r="BQ70" s="56">
        <f t="shared" si="115"/>
        <v>0</v>
      </c>
      <c r="BR70" s="56">
        <f t="shared" si="115"/>
        <v>0</v>
      </c>
      <c r="BS70" s="56">
        <f t="shared" si="115"/>
        <v>0</v>
      </c>
      <c r="BT70" s="56">
        <f t="shared" si="115"/>
        <v>0</v>
      </c>
      <c r="BU70" s="56">
        <f t="shared" si="115"/>
        <v>0</v>
      </c>
      <c r="BV70" s="56">
        <f t="shared" si="115"/>
        <v>0</v>
      </c>
      <c r="BW70" s="56">
        <f t="shared" si="115"/>
        <v>0</v>
      </c>
      <c r="BX70" s="56">
        <f t="shared" si="115"/>
        <v>0</v>
      </c>
      <c r="BY70" s="56">
        <f t="shared" si="115"/>
        <v>0</v>
      </c>
      <c r="BZ70" s="56">
        <f t="shared" si="115"/>
        <v>0</v>
      </c>
      <c r="CA70" s="56">
        <f t="shared" si="115"/>
        <v>0</v>
      </c>
      <c r="CB70" s="56">
        <f t="shared" si="115"/>
        <v>0</v>
      </c>
      <c r="CC70" s="56">
        <f t="shared" si="115"/>
        <v>0</v>
      </c>
      <c r="CD70" s="56">
        <f t="shared" si="115"/>
        <v>0</v>
      </c>
      <c r="CE70" s="56">
        <f t="shared" si="115"/>
        <v>0</v>
      </c>
      <c r="CF70" s="56">
        <f t="shared" si="115"/>
        <v>0</v>
      </c>
      <c r="CG70" s="56">
        <f t="shared" si="115"/>
        <v>0</v>
      </c>
      <c r="CH70" s="56">
        <f t="shared" si="115"/>
        <v>0</v>
      </c>
      <c r="CI70" s="56">
        <f t="shared" si="115"/>
        <v>0</v>
      </c>
      <c r="CJ70" s="56">
        <f t="shared" si="115"/>
        <v>0</v>
      </c>
      <c r="CK70" s="56">
        <f t="shared" si="115"/>
        <v>0</v>
      </c>
      <c r="CL70" s="56">
        <f t="shared" si="115"/>
        <v>0</v>
      </c>
      <c r="CM70" s="56">
        <f t="shared" ref="CM70:DR70" si="116">$Y19*CM$17</f>
        <v>0</v>
      </c>
      <c r="CN70" s="56">
        <f t="shared" si="116"/>
        <v>0</v>
      </c>
      <c r="CO70" s="56">
        <f t="shared" si="116"/>
        <v>0</v>
      </c>
      <c r="CP70" s="56">
        <f t="shared" si="116"/>
        <v>0</v>
      </c>
      <c r="CQ70" s="56">
        <f t="shared" si="116"/>
        <v>0</v>
      </c>
      <c r="CR70" s="56">
        <f t="shared" si="116"/>
        <v>0</v>
      </c>
      <c r="CS70" s="56">
        <f t="shared" si="116"/>
        <v>0</v>
      </c>
      <c r="CT70" s="56">
        <f t="shared" si="116"/>
        <v>0</v>
      </c>
      <c r="CU70" s="56">
        <f t="shared" si="116"/>
        <v>0</v>
      </c>
      <c r="CV70" s="56">
        <f t="shared" si="116"/>
        <v>0</v>
      </c>
      <c r="CW70" s="56">
        <f t="shared" si="116"/>
        <v>0</v>
      </c>
      <c r="CX70" s="56">
        <f t="shared" si="116"/>
        <v>0</v>
      </c>
      <c r="CY70" s="56">
        <f t="shared" si="116"/>
        <v>0</v>
      </c>
      <c r="CZ70" s="56">
        <f t="shared" si="116"/>
        <v>0</v>
      </c>
      <c r="DA70" s="56">
        <f t="shared" si="116"/>
        <v>0</v>
      </c>
      <c r="DB70" s="56">
        <f t="shared" si="116"/>
        <v>0</v>
      </c>
      <c r="DC70" s="56">
        <f t="shared" si="116"/>
        <v>0</v>
      </c>
      <c r="DD70" s="56">
        <f t="shared" si="116"/>
        <v>0</v>
      </c>
      <c r="DE70" s="56">
        <f t="shared" si="116"/>
        <v>0</v>
      </c>
      <c r="DF70" s="56">
        <f t="shared" si="116"/>
        <v>0</v>
      </c>
      <c r="DG70" s="56">
        <f t="shared" si="116"/>
        <v>0</v>
      </c>
      <c r="DH70" s="56">
        <f t="shared" si="116"/>
        <v>0</v>
      </c>
      <c r="DI70" s="56">
        <f t="shared" si="116"/>
        <v>0</v>
      </c>
      <c r="DJ70" s="56">
        <f t="shared" si="116"/>
        <v>0</v>
      </c>
      <c r="DK70" s="56">
        <f t="shared" si="116"/>
        <v>0</v>
      </c>
      <c r="DL70" s="56">
        <f t="shared" si="116"/>
        <v>0</v>
      </c>
      <c r="DM70" s="56">
        <f t="shared" si="116"/>
        <v>0</v>
      </c>
      <c r="DN70" s="56">
        <f t="shared" si="116"/>
        <v>0</v>
      </c>
      <c r="DO70" s="56">
        <f t="shared" si="116"/>
        <v>0</v>
      </c>
      <c r="DP70" s="56">
        <f t="shared" si="116"/>
        <v>0</v>
      </c>
      <c r="DQ70" s="56">
        <f t="shared" si="116"/>
        <v>0</v>
      </c>
      <c r="DR70" s="56">
        <f t="shared" si="116"/>
        <v>0</v>
      </c>
      <c r="DS70" s="56">
        <f t="shared" ref="DS70:EP70" si="117">$Y19*DS$17</f>
        <v>0</v>
      </c>
      <c r="DT70" s="56">
        <f t="shared" si="117"/>
        <v>0</v>
      </c>
      <c r="DU70" s="56">
        <f t="shared" si="117"/>
        <v>0</v>
      </c>
      <c r="DV70" s="56">
        <f t="shared" si="117"/>
        <v>0</v>
      </c>
      <c r="DW70" s="56">
        <f t="shared" si="117"/>
        <v>0</v>
      </c>
      <c r="DX70" s="56">
        <f t="shared" si="117"/>
        <v>0</v>
      </c>
      <c r="DY70" s="56">
        <f t="shared" si="117"/>
        <v>0</v>
      </c>
      <c r="DZ70" s="56">
        <f t="shared" si="117"/>
        <v>0</v>
      </c>
      <c r="EA70" s="56">
        <f t="shared" si="117"/>
        <v>0</v>
      </c>
      <c r="EB70" s="56">
        <f t="shared" si="117"/>
        <v>0</v>
      </c>
      <c r="EC70" s="56">
        <f t="shared" si="117"/>
        <v>0</v>
      </c>
      <c r="ED70" s="56">
        <f t="shared" si="117"/>
        <v>0</v>
      </c>
      <c r="EE70" s="56">
        <f t="shared" si="117"/>
        <v>0</v>
      </c>
      <c r="EF70" s="56">
        <f t="shared" si="117"/>
        <v>0</v>
      </c>
      <c r="EG70" s="56">
        <f t="shared" si="117"/>
        <v>0</v>
      </c>
      <c r="EH70" s="56">
        <f t="shared" si="117"/>
        <v>0</v>
      </c>
      <c r="EI70" s="56">
        <f t="shared" si="117"/>
        <v>0</v>
      </c>
      <c r="EJ70" s="56">
        <f t="shared" si="117"/>
        <v>0</v>
      </c>
      <c r="EK70" s="56">
        <f t="shared" si="117"/>
        <v>0</v>
      </c>
      <c r="EL70" s="56">
        <f t="shared" si="117"/>
        <v>0</v>
      </c>
      <c r="EM70" s="56">
        <f t="shared" si="117"/>
        <v>0</v>
      </c>
      <c r="EN70" s="56">
        <f t="shared" si="117"/>
        <v>0</v>
      </c>
      <c r="EO70" s="56">
        <f t="shared" si="117"/>
        <v>0</v>
      </c>
      <c r="EP70" s="56">
        <f t="shared" si="117"/>
        <v>0</v>
      </c>
      <c r="EQ70" s="65"/>
    </row>
    <row r="71" spans="1:147" x14ac:dyDescent="0.2">
      <c r="A71" s="44"/>
      <c r="AA71" s="56"/>
      <c r="AB71" s="56"/>
      <c r="AC71" s="56"/>
      <c r="AD71" s="56"/>
      <c r="AE71" s="56"/>
      <c r="AF71" s="56"/>
      <c r="AG71" s="56"/>
      <c r="AH71" s="56"/>
      <c r="AI71" s="56"/>
      <c r="AJ71" s="56"/>
      <c r="AK71" s="56"/>
      <c r="AL71" s="56"/>
      <c r="AM71" s="56"/>
      <c r="AN71" s="56"/>
      <c r="AO71" s="56"/>
      <c r="AP71" s="56"/>
      <c r="AQ71" s="56"/>
      <c r="AR71" s="56"/>
      <c r="AS71" s="56"/>
      <c r="AT71" s="56"/>
      <c r="AU71" s="56"/>
      <c r="AV71" s="56"/>
      <c r="AW71" s="56"/>
      <c r="AX71" s="56"/>
      <c r="AY71" s="56"/>
      <c r="AZ71" s="56"/>
      <c r="BA71" s="56"/>
      <c r="BB71" s="56"/>
      <c r="BC71" s="56"/>
      <c r="BD71" s="56"/>
      <c r="BE71" s="56"/>
      <c r="BF71" s="56"/>
      <c r="BG71" s="56"/>
      <c r="BH71" s="56"/>
      <c r="BI71" s="56"/>
      <c r="BJ71" s="56"/>
      <c r="BK71" s="56"/>
      <c r="BL71" s="56"/>
      <c r="BM71" s="56"/>
      <c r="BN71" s="56"/>
      <c r="BO71" s="56"/>
      <c r="BP71" s="56"/>
      <c r="BQ71" s="56"/>
      <c r="BR71" s="56"/>
      <c r="BS71" s="56"/>
      <c r="BT71" s="56"/>
      <c r="BU71" s="56"/>
      <c r="BV71" s="56"/>
      <c r="BW71" s="56"/>
      <c r="BX71" s="56"/>
      <c r="BY71" s="56"/>
      <c r="BZ71" s="56"/>
      <c r="CA71" s="56"/>
      <c r="CB71" s="56"/>
      <c r="CC71" s="56"/>
      <c r="CD71" s="56"/>
      <c r="CE71" s="56"/>
      <c r="CF71" s="56"/>
      <c r="CG71" s="56"/>
      <c r="CH71" s="56"/>
      <c r="CI71" s="56"/>
      <c r="CJ71" s="56"/>
      <c r="CK71" s="56"/>
      <c r="CL71" s="56"/>
      <c r="CM71" s="56"/>
      <c r="CN71" s="56"/>
      <c r="CO71" s="56"/>
      <c r="CP71" s="56"/>
      <c r="CQ71" s="56"/>
      <c r="CR71" s="56"/>
      <c r="CS71" s="56"/>
      <c r="CT71" s="56"/>
      <c r="CU71" s="56"/>
      <c r="CV71" s="56"/>
      <c r="CW71" s="56"/>
      <c r="CX71" s="56"/>
      <c r="CY71" s="56"/>
      <c r="CZ71" s="56"/>
      <c r="DA71" s="56"/>
      <c r="DB71" s="56"/>
      <c r="DC71" s="56"/>
      <c r="DD71" s="56"/>
      <c r="DE71" s="56"/>
      <c r="DF71" s="56"/>
      <c r="DG71" s="56"/>
      <c r="DH71" s="56"/>
      <c r="DI71" s="56"/>
      <c r="DJ71" s="56"/>
      <c r="DK71" s="56"/>
      <c r="DL71" s="56"/>
      <c r="DM71" s="56"/>
      <c r="DN71" s="56"/>
      <c r="DO71" s="56"/>
      <c r="DP71" s="56"/>
      <c r="DQ71" s="56"/>
      <c r="DR71" s="56"/>
      <c r="DS71" s="56"/>
      <c r="DT71" s="56"/>
      <c r="DU71" s="56"/>
      <c r="DV71" s="56"/>
      <c r="DW71" s="56"/>
      <c r="DX71" s="56"/>
      <c r="DY71" s="56"/>
      <c r="DZ71" s="56"/>
      <c r="EA71" s="56"/>
      <c r="EB71" s="56"/>
      <c r="EC71" s="56"/>
      <c r="ED71" s="56"/>
      <c r="EE71" s="56"/>
      <c r="EF71" s="56"/>
      <c r="EG71" s="56"/>
      <c r="EH71" s="56"/>
      <c r="EI71" s="56"/>
      <c r="EJ71" s="56"/>
      <c r="EK71" s="56"/>
      <c r="EL71" s="56"/>
      <c r="EM71" s="56"/>
      <c r="EN71" s="56"/>
      <c r="EO71" s="56"/>
      <c r="EP71" s="56"/>
    </row>
    <row r="72" spans="1:147" s="44" customFormat="1" ht="15" x14ac:dyDescent="0.2">
      <c r="A72" s="44" t="str">
        <f t="shared" ref="A72:A87" si="118">A21</f>
        <v xml:space="preserve">Hard Construction Costs </v>
      </c>
      <c r="Z72" s="60"/>
      <c r="AA72" s="45">
        <f>SUBTOTAL(9,AA73:AA88)</f>
        <v>566916.66666666663</v>
      </c>
      <c r="AB72" s="45">
        <f t="shared" ref="AB72:CM72" si="119">SUBTOTAL(9,AB73:AB88)</f>
        <v>566916.66666666663</v>
      </c>
      <c r="AC72" s="45">
        <f t="shared" si="119"/>
        <v>566916.66666666663</v>
      </c>
      <c r="AD72" s="45">
        <f t="shared" si="119"/>
        <v>566916.66666666663</v>
      </c>
      <c r="AE72" s="45">
        <f t="shared" si="119"/>
        <v>566916.66666666663</v>
      </c>
      <c r="AF72" s="45">
        <f t="shared" si="119"/>
        <v>566916.66666666663</v>
      </c>
      <c r="AG72" s="45">
        <f t="shared" si="119"/>
        <v>0</v>
      </c>
      <c r="AH72" s="45">
        <f t="shared" si="119"/>
        <v>0</v>
      </c>
      <c r="AI72" s="45">
        <f t="shared" si="119"/>
        <v>0</v>
      </c>
      <c r="AJ72" s="45">
        <f t="shared" si="119"/>
        <v>0</v>
      </c>
      <c r="AK72" s="45">
        <f t="shared" si="119"/>
        <v>0</v>
      </c>
      <c r="AL72" s="45">
        <f t="shared" si="119"/>
        <v>0</v>
      </c>
      <c r="AM72" s="45">
        <f t="shared" si="119"/>
        <v>0</v>
      </c>
      <c r="AN72" s="45">
        <f t="shared" si="119"/>
        <v>0</v>
      </c>
      <c r="AO72" s="45">
        <f t="shared" si="119"/>
        <v>0</v>
      </c>
      <c r="AP72" s="45">
        <f t="shared" si="119"/>
        <v>0</v>
      </c>
      <c r="AQ72" s="45">
        <f t="shared" si="119"/>
        <v>0</v>
      </c>
      <c r="AR72" s="45">
        <f t="shared" si="119"/>
        <v>0</v>
      </c>
      <c r="AS72" s="45">
        <f t="shared" si="119"/>
        <v>0</v>
      </c>
      <c r="AT72" s="45">
        <f t="shared" si="119"/>
        <v>0</v>
      </c>
      <c r="AU72" s="45">
        <f t="shared" si="119"/>
        <v>0</v>
      </c>
      <c r="AV72" s="45">
        <f t="shared" si="119"/>
        <v>0</v>
      </c>
      <c r="AW72" s="45">
        <f t="shared" si="119"/>
        <v>0</v>
      </c>
      <c r="AX72" s="45">
        <f t="shared" si="119"/>
        <v>0</v>
      </c>
      <c r="AY72" s="45">
        <f t="shared" si="119"/>
        <v>0</v>
      </c>
      <c r="AZ72" s="45">
        <f t="shared" si="119"/>
        <v>0</v>
      </c>
      <c r="BA72" s="45">
        <f t="shared" si="119"/>
        <v>0</v>
      </c>
      <c r="BB72" s="45">
        <f t="shared" si="119"/>
        <v>0</v>
      </c>
      <c r="BC72" s="45">
        <f t="shared" si="119"/>
        <v>0</v>
      </c>
      <c r="BD72" s="45">
        <f t="shared" si="119"/>
        <v>0</v>
      </c>
      <c r="BE72" s="45">
        <f t="shared" si="119"/>
        <v>0</v>
      </c>
      <c r="BF72" s="45">
        <f t="shared" si="119"/>
        <v>0</v>
      </c>
      <c r="BG72" s="45">
        <f t="shared" si="119"/>
        <v>0</v>
      </c>
      <c r="BH72" s="45">
        <f t="shared" si="119"/>
        <v>0</v>
      </c>
      <c r="BI72" s="45">
        <f t="shared" si="119"/>
        <v>0</v>
      </c>
      <c r="BJ72" s="45">
        <f t="shared" si="119"/>
        <v>0</v>
      </c>
      <c r="BK72" s="45">
        <f t="shared" si="119"/>
        <v>0</v>
      </c>
      <c r="BL72" s="45">
        <f t="shared" si="119"/>
        <v>0</v>
      </c>
      <c r="BM72" s="45">
        <f t="shared" si="119"/>
        <v>0</v>
      </c>
      <c r="BN72" s="45">
        <f t="shared" si="119"/>
        <v>0</v>
      </c>
      <c r="BO72" s="45">
        <f t="shared" si="119"/>
        <v>0</v>
      </c>
      <c r="BP72" s="45">
        <f t="shared" si="119"/>
        <v>0</v>
      </c>
      <c r="BQ72" s="45">
        <f t="shared" si="119"/>
        <v>0</v>
      </c>
      <c r="BR72" s="45">
        <f t="shared" si="119"/>
        <v>0</v>
      </c>
      <c r="BS72" s="45">
        <f t="shared" si="119"/>
        <v>0</v>
      </c>
      <c r="BT72" s="45">
        <f t="shared" si="119"/>
        <v>0</v>
      </c>
      <c r="BU72" s="45">
        <f t="shared" si="119"/>
        <v>0</v>
      </c>
      <c r="BV72" s="45">
        <f t="shared" si="119"/>
        <v>0</v>
      </c>
      <c r="BW72" s="45">
        <f t="shared" si="119"/>
        <v>0</v>
      </c>
      <c r="BX72" s="45">
        <f t="shared" si="119"/>
        <v>0</v>
      </c>
      <c r="BY72" s="45">
        <f t="shared" si="119"/>
        <v>0</v>
      </c>
      <c r="BZ72" s="45">
        <f t="shared" si="119"/>
        <v>0</v>
      </c>
      <c r="CA72" s="45">
        <f t="shared" si="119"/>
        <v>0</v>
      </c>
      <c r="CB72" s="45">
        <f t="shared" si="119"/>
        <v>0</v>
      </c>
      <c r="CC72" s="45">
        <f t="shared" si="119"/>
        <v>0</v>
      </c>
      <c r="CD72" s="45">
        <f t="shared" si="119"/>
        <v>0</v>
      </c>
      <c r="CE72" s="45">
        <f t="shared" si="119"/>
        <v>0</v>
      </c>
      <c r="CF72" s="45">
        <f t="shared" si="119"/>
        <v>0</v>
      </c>
      <c r="CG72" s="45">
        <f t="shared" si="119"/>
        <v>0</v>
      </c>
      <c r="CH72" s="45">
        <f t="shared" si="119"/>
        <v>0</v>
      </c>
      <c r="CI72" s="45">
        <f t="shared" si="119"/>
        <v>0</v>
      </c>
      <c r="CJ72" s="45">
        <f t="shared" si="119"/>
        <v>0</v>
      </c>
      <c r="CK72" s="45">
        <f t="shared" si="119"/>
        <v>0</v>
      </c>
      <c r="CL72" s="45">
        <f t="shared" si="119"/>
        <v>0</v>
      </c>
      <c r="CM72" s="45">
        <f t="shared" si="119"/>
        <v>0</v>
      </c>
      <c r="CN72" s="45">
        <f t="shared" ref="CN72:EP72" si="120">SUBTOTAL(9,CN73:CN88)</f>
        <v>0</v>
      </c>
      <c r="CO72" s="45">
        <f t="shared" si="120"/>
        <v>0</v>
      </c>
      <c r="CP72" s="45">
        <f t="shared" si="120"/>
        <v>0</v>
      </c>
      <c r="CQ72" s="45">
        <f t="shared" si="120"/>
        <v>0</v>
      </c>
      <c r="CR72" s="45">
        <f t="shared" si="120"/>
        <v>0</v>
      </c>
      <c r="CS72" s="45">
        <f t="shared" si="120"/>
        <v>0</v>
      </c>
      <c r="CT72" s="45">
        <f t="shared" si="120"/>
        <v>0</v>
      </c>
      <c r="CU72" s="45">
        <f t="shared" si="120"/>
        <v>0</v>
      </c>
      <c r="CV72" s="45">
        <f t="shared" si="120"/>
        <v>0</v>
      </c>
      <c r="CW72" s="45">
        <f t="shared" si="120"/>
        <v>0</v>
      </c>
      <c r="CX72" s="45">
        <f t="shared" si="120"/>
        <v>0</v>
      </c>
      <c r="CY72" s="45">
        <f t="shared" si="120"/>
        <v>0</v>
      </c>
      <c r="CZ72" s="45">
        <f t="shared" si="120"/>
        <v>0</v>
      </c>
      <c r="DA72" s="45">
        <f t="shared" si="120"/>
        <v>0</v>
      </c>
      <c r="DB72" s="45">
        <f t="shared" si="120"/>
        <v>0</v>
      </c>
      <c r="DC72" s="45">
        <f t="shared" si="120"/>
        <v>0</v>
      </c>
      <c r="DD72" s="45">
        <f t="shared" si="120"/>
        <v>0</v>
      </c>
      <c r="DE72" s="45">
        <f t="shared" si="120"/>
        <v>0</v>
      </c>
      <c r="DF72" s="45">
        <f t="shared" si="120"/>
        <v>0</v>
      </c>
      <c r="DG72" s="45">
        <f t="shared" si="120"/>
        <v>0</v>
      </c>
      <c r="DH72" s="45">
        <f t="shared" si="120"/>
        <v>0</v>
      </c>
      <c r="DI72" s="45">
        <f t="shared" si="120"/>
        <v>0</v>
      </c>
      <c r="DJ72" s="45">
        <f t="shared" si="120"/>
        <v>0</v>
      </c>
      <c r="DK72" s="45">
        <f t="shared" si="120"/>
        <v>0</v>
      </c>
      <c r="DL72" s="45">
        <f t="shared" si="120"/>
        <v>0</v>
      </c>
      <c r="DM72" s="45">
        <f t="shared" si="120"/>
        <v>0</v>
      </c>
      <c r="DN72" s="45">
        <f t="shared" si="120"/>
        <v>0</v>
      </c>
      <c r="DO72" s="45">
        <f t="shared" si="120"/>
        <v>0</v>
      </c>
      <c r="DP72" s="45">
        <f t="shared" si="120"/>
        <v>0</v>
      </c>
      <c r="DQ72" s="45">
        <f t="shared" si="120"/>
        <v>0</v>
      </c>
      <c r="DR72" s="45">
        <f t="shared" si="120"/>
        <v>0</v>
      </c>
      <c r="DS72" s="45">
        <f t="shared" si="120"/>
        <v>0</v>
      </c>
      <c r="DT72" s="45">
        <f t="shared" si="120"/>
        <v>0</v>
      </c>
      <c r="DU72" s="45">
        <f t="shared" si="120"/>
        <v>0</v>
      </c>
      <c r="DV72" s="45">
        <f t="shared" si="120"/>
        <v>0</v>
      </c>
      <c r="DW72" s="45">
        <f t="shared" si="120"/>
        <v>0</v>
      </c>
      <c r="DX72" s="45">
        <f t="shared" si="120"/>
        <v>0</v>
      </c>
      <c r="DY72" s="45">
        <f t="shared" si="120"/>
        <v>0</v>
      </c>
      <c r="DZ72" s="45">
        <f t="shared" si="120"/>
        <v>0</v>
      </c>
      <c r="EA72" s="45">
        <f t="shared" si="120"/>
        <v>0</v>
      </c>
      <c r="EB72" s="45">
        <f t="shared" si="120"/>
        <v>0</v>
      </c>
      <c r="EC72" s="45">
        <f t="shared" si="120"/>
        <v>0</v>
      </c>
      <c r="ED72" s="45">
        <f t="shared" si="120"/>
        <v>0</v>
      </c>
      <c r="EE72" s="45">
        <f t="shared" si="120"/>
        <v>0</v>
      </c>
      <c r="EF72" s="45">
        <f t="shared" si="120"/>
        <v>0</v>
      </c>
      <c r="EG72" s="45">
        <f t="shared" si="120"/>
        <v>0</v>
      </c>
      <c r="EH72" s="45">
        <f t="shared" si="120"/>
        <v>0</v>
      </c>
      <c r="EI72" s="45">
        <f t="shared" si="120"/>
        <v>0</v>
      </c>
      <c r="EJ72" s="45">
        <f t="shared" si="120"/>
        <v>0</v>
      </c>
      <c r="EK72" s="45">
        <f t="shared" si="120"/>
        <v>0</v>
      </c>
      <c r="EL72" s="45">
        <f t="shared" si="120"/>
        <v>0</v>
      </c>
      <c r="EM72" s="45">
        <f t="shared" si="120"/>
        <v>0</v>
      </c>
      <c r="EN72" s="45">
        <f t="shared" si="120"/>
        <v>0</v>
      </c>
      <c r="EO72" s="45">
        <f t="shared" si="120"/>
        <v>0</v>
      </c>
      <c r="EP72" s="45">
        <f t="shared" si="120"/>
        <v>0</v>
      </c>
      <c r="EQ72" s="60"/>
    </row>
    <row r="73" spans="1:147" s="55" customFormat="1" x14ac:dyDescent="0.2">
      <c r="A73" s="55" t="str">
        <f t="shared" si="118"/>
        <v xml:space="preserve">General Costs </v>
      </c>
      <c r="Z73" s="65"/>
      <c r="AA73" s="56">
        <f t="shared" ref="AA73:BF73" si="121">$Y22*AA$22</f>
        <v>250000</v>
      </c>
      <c r="AB73" s="56">
        <f t="shared" si="121"/>
        <v>250000</v>
      </c>
      <c r="AC73" s="56">
        <f t="shared" si="121"/>
        <v>250000</v>
      </c>
      <c r="AD73" s="56">
        <f t="shared" si="121"/>
        <v>250000</v>
      </c>
      <c r="AE73" s="56">
        <f t="shared" si="121"/>
        <v>250000</v>
      </c>
      <c r="AF73" s="56">
        <f t="shared" si="121"/>
        <v>250000</v>
      </c>
      <c r="AG73" s="56">
        <f t="shared" si="121"/>
        <v>0</v>
      </c>
      <c r="AH73" s="56">
        <f t="shared" si="121"/>
        <v>0</v>
      </c>
      <c r="AI73" s="56">
        <f t="shared" si="121"/>
        <v>0</v>
      </c>
      <c r="AJ73" s="56">
        <f t="shared" si="121"/>
        <v>0</v>
      </c>
      <c r="AK73" s="56">
        <f t="shared" si="121"/>
        <v>0</v>
      </c>
      <c r="AL73" s="56">
        <f t="shared" si="121"/>
        <v>0</v>
      </c>
      <c r="AM73" s="56">
        <f t="shared" si="121"/>
        <v>0</v>
      </c>
      <c r="AN73" s="56">
        <f t="shared" si="121"/>
        <v>0</v>
      </c>
      <c r="AO73" s="56">
        <f t="shared" si="121"/>
        <v>0</v>
      </c>
      <c r="AP73" s="56">
        <f t="shared" si="121"/>
        <v>0</v>
      </c>
      <c r="AQ73" s="56">
        <f t="shared" si="121"/>
        <v>0</v>
      </c>
      <c r="AR73" s="56">
        <f t="shared" si="121"/>
        <v>0</v>
      </c>
      <c r="AS73" s="56">
        <f t="shared" si="121"/>
        <v>0</v>
      </c>
      <c r="AT73" s="56">
        <f t="shared" si="121"/>
        <v>0</v>
      </c>
      <c r="AU73" s="56">
        <f t="shared" si="121"/>
        <v>0</v>
      </c>
      <c r="AV73" s="56">
        <f t="shared" si="121"/>
        <v>0</v>
      </c>
      <c r="AW73" s="56">
        <f t="shared" si="121"/>
        <v>0</v>
      </c>
      <c r="AX73" s="56">
        <f t="shared" si="121"/>
        <v>0</v>
      </c>
      <c r="AY73" s="56">
        <f t="shared" si="121"/>
        <v>0</v>
      </c>
      <c r="AZ73" s="56">
        <f t="shared" si="121"/>
        <v>0</v>
      </c>
      <c r="BA73" s="56">
        <f t="shared" si="121"/>
        <v>0</v>
      </c>
      <c r="BB73" s="56">
        <f t="shared" si="121"/>
        <v>0</v>
      </c>
      <c r="BC73" s="56">
        <f t="shared" si="121"/>
        <v>0</v>
      </c>
      <c r="BD73" s="56">
        <f t="shared" si="121"/>
        <v>0</v>
      </c>
      <c r="BE73" s="56">
        <f t="shared" si="121"/>
        <v>0</v>
      </c>
      <c r="BF73" s="56">
        <f t="shared" si="121"/>
        <v>0</v>
      </c>
      <c r="BG73" s="56">
        <f t="shared" ref="BG73:CL73" si="122">$Y22*BG$22</f>
        <v>0</v>
      </c>
      <c r="BH73" s="56">
        <f t="shared" si="122"/>
        <v>0</v>
      </c>
      <c r="BI73" s="56">
        <f t="shared" si="122"/>
        <v>0</v>
      </c>
      <c r="BJ73" s="56">
        <f t="shared" si="122"/>
        <v>0</v>
      </c>
      <c r="BK73" s="56">
        <f t="shared" si="122"/>
        <v>0</v>
      </c>
      <c r="BL73" s="56">
        <f t="shared" si="122"/>
        <v>0</v>
      </c>
      <c r="BM73" s="56">
        <f t="shared" si="122"/>
        <v>0</v>
      </c>
      <c r="BN73" s="56">
        <f t="shared" si="122"/>
        <v>0</v>
      </c>
      <c r="BO73" s="56">
        <f t="shared" si="122"/>
        <v>0</v>
      </c>
      <c r="BP73" s="56">
        <f t="shared" si="122"/>
        <v>0</v>
      </c>
      <c r="BQ73" s="56">
        <f t="shared" si="122"/>
        <v>0</v>
      </c>
      <c r="BR73" s="56">
        <f t="shared" si="122"/>
        <v>0</v>
      </c>
      <c r="BS73" s="56">
        <f t="shared" si="122"/>
        <v>0</v>
      </c>
      <c r="BT73" s="56">
        <f t="shared" si="122"/>
        <v>0</v>
      </c>
      <c r="BU73" s="56">
        <f t="shared" si="122"/>
        <v>0</v>
      </c>
      <c r="BV73" s="56">
        <f t="shared" si="122"/>
        <v>0</v>
      </c>
      <c r="BW73" s="56">
        <f t="shared" si="122"/>
        <v>0</v>
      </c>
      <c r="BX73" s="56">
        <f t="shared" si="122"/>
        <v>0</v>
      </c>
      <c r="BY73" s="56">
        <f t="shared" si="122"/>
        <v>0</v>
      </c>
      <c r="BZ73" s="56">
        <f t="shared" si="122"/>
        <v>0</v>
      </c>
      <c r="CA73" s="56">
        <f t="shared" si="122"/>
        <v>0</v>
      </c>
      <c r="CB73" s="56">
        <f t="shared" si="122"/>
        <v>0</v>
      </c>
      <c r="CC73" s="56">
        <f t="shared" si="122"/>
        <v>0</v>
      </c>
      <c r="CD73" s="56">
        <f t="shared" si="122"/>
        <v>0</v>
      </c>
      <c r="CE73" s="56">
        <f t="shared" si="122"/>
        <v>0</v>
      </c>
      <c r="CF73" s="56">
        <f t="shared" si="122"/>
        <v>0</v>
      </c>
      <c r="CG73" s="56">
        <f t="shared" si="122"/>
        <v>0</v>
      </c>
      <c r="CH73" s="56">
        <f t="shared" si="122"/>
        <v>0</v>
      </c>
      <c r="CI73" s="56">
        <f t="shared" si="122"/>
        <v>0</v>
      </c>
      <c r="CJ73" s="56">
        <f t="shared" si="122"/>
        <v>0</v>
      </c>
      <c r="CK73" s="56">
        <f t="shared" si="122"/>
        <v>0</v>
      </c>
      <c r="CL73" s="56">
        <f t="shared" si="122"/>
        <v>0</v>
      </c>
      <c r="CM73" s="56">
        <f t="shared" ref="CM73:DR73" si="123">$Y22*CM$22</f>
        <v>0</v>
      </c>
      <c r="CN73" s="56">
        <f t="shared" si="123"/>
        <v>0</v>
      </c>
      <c r="CO73" s="56">
        <f t="shared" si="123"/>
        <v>0</v>
      </c>
      <c r="CP73" s="56">
        <f t="shared" si="123"/>
        <v>0</v>
      </c>
      <c r="CQ73" s="56">
        <f t="shared" si="123"/>
        <v>0</v>
      </c>
      <c r="CR73" s="56">
        <f t="shared" si="123"/>
        <v>0</v>
      </c>
      <c r="CS73" s="56">
        <f t="shared" si="123"/>
        <v>0</v>
      </c>
      <c r="CT73" s="56">
        <f t="shared" si="123"/>
        <v>0</v>
      </c>
      <c r="CU73" s="56">
        <f t="shared" si="123"/>
        <v>0</v>
      </c>
      <c r="CV73" s="56">
        <f t="shared" si="123"/>
        <v>0</v>
      </c>
      <c r="CW73" s="56">
        <f t="shared" si="123"/>
        <v>0</v>
      </c>
      <c r="CX73" s="56">
        <f t="shared" si="123"/>
        <v>0</v>
      </c>
      <c r="CY73" s="56">
        <f t="shared" si="123"/>
        <v>0</v>
      </c>
      <c r="CZ73" s="56">
        <f t="shared" si="123"/>
        <v>0</v>
      </c>
      <c r="DA73" s="56">
        <f t="shared" si="123"/>
        <v>0</v>
      </c>
      <c r="DB73" s="56">
        <f t="shared" si="123"/>
        <v>0</v>
      </c>
      <c r="DC73" s="56">
        <f t="shared" si="123"/>
        <v>0</v>
      </c>
      <c r="DD73" s="56">
        <f t="shared" si="123"/>
        <v>0</v>
      </c>
      <c r="DE73" s="56">
        <f t="shared" si="123"/>
        <v>0</v>
      </c>
      <c r="DF73" s="56">
        <f t="shared" si="123"/>
        <v>0</v>
      </c>
      <c r="DG73" s="56">
        <f t="shared" si="123"/>
        <v>0</v>
      </c>
      <c r="DH73" s="56">
        <f t="shared" si="123"/>
        <v>0</v>
      </c>
      <c r="DI73" s="56">
        <f t="shared" si="123"/>
        <v>0</v>
      </c>
      <c r="DJ73" s="56">
        <f t="shared" si="123"/>
        <v>0</v>
      </c>
      <c r="DK73" s="56">
        <f t="shared" si="123"/>
        <v>0</v>
      </c>
      <c r="DL73" s="56">
        <f t="shared" si="123"/>
        <v>0</v>
      </c>
      <c r="DM73" s="56">
        <f t="shared" si="123"/>
        <v>0</v>
      </c>
      <c r="DN73" s="56">
        <f t="shared" si="123"/>
        <v>0</v>
      </c>
      <c r="DO73" s="56">
        <f t="shared" si="123"/>
        <v>0</v>
      </c>
      <c r="DP73" s="56">
        <f t="shared" si="123"/>
        <v>0</v>
      </c>
      <c r="DQ73" s="56">
        <f t="shared" si="123"/>
        <v>0</v>
      </c>
      <c r="DR73" s="56">
        <f t="shared" si="123"/>
        <v>0</v>
      </c>
      <c r="DS73" s="56">
        <f t="shared" ref="DS73:EP73" si="124">$Y22*DS$22</f>
        <v>0</v>
      </c>
      <c r="DT73" s="56">
        <f t="shared" si="124"/>
        <v>0</v>
      </c>
      <c r="DU73" s="56">
        <f t="shared" si="124"/>
        <v>0</v>
      </c>
      <c r="DV73" s="56">
        <f t="shared" si="124"/>
        <v>0</v>
      </c>
      <c r="DW73" s="56">
        <f t="shared" si="124"/>
        <v>0</v>
      </c>
      <c r="DX73" s="56">
        <f t="shared" si="124"/>
        <v>0</v>
      </c>
      <c r="DY73" s="56">
        <f t="shared" si="124"/>
        <v>0</v>
      </c>
      <c r="DZ73" s="56">
        <f t="shared" si="124"/>
        <v>0</v>
      </c>
      <c r="EA73" s="56">
        <f t="shared" si="124"/>
        <v>0</v>
      </c>
      <c r="EB73" s="56">
        <f t="shared" si="124"/>
        <v>0</v>
      </c>
      <c r="EC73" s="56">
        <f t="shared" si="124"/>
        <v>0</v>
      </c>
      <c r="ED73" s="56">
        <f t="shared" si="124"/>
        <v>0</v>
      </c>
      <c r="EE73" s="56">
        <f t="shared" si="124"/>
        <v>0</v>
      </c>
      <c r="EF73" s="56">
        <f t="shared" si="124"/>
        <v>0</v>
      </c>
      <c r="EG73" s="56">
        <f t="shared" si="124"/>
        <v>0</v>
      </c>
      <c r="EH73" s="56">
        <f t="shared" si="124"/>
        <v>0</v>
      </c>
      <c r="EI73" s="56">
        <f t="shared" si="124"/>
        <v>0</v>
      </c>
      <c r="EJ73" s="56">
        <f t="shared" si="124"/>
        <v>0</v>
      </c>
      <c r="EK73" s="56">
        <f t="shared" si="124"/>
        <v>0</v>
      </c>
      <c r="EL73" s="56">
        <f t="shared" si="124"/>
        <v>0</v>
      </c>
      <c r="EM73" s="56">
        <f t="shared" si="124"/>
        <v>0</v>
      </c>
      <c r="EN73" s="56">
        <f t="shared" si="124"/>
        <v>0</v>
      </c>
      <c r="EO73" s="56">
        <f t="shared" si="124"/>
        <v>0</v>
      </c>
      <c r="EP73" s="56">
        <f t="shared" si="124"/>
        <v>0</v>
      </c>
      <c r="EQ73" s="65"/>
    </row>
    <row r="74" spans="1:147" s="55" customFormat="1" x14ac:dyDescent="0.2">
      <c r="A74" s="55" t="str">
        <f t="shared" si="118"/>
        <v xml:space="preserve">Site Work </v>
      </c>
      <c r="Z74" s="65"/>
      <c r="AA74" s="56">
        <f t="shared" ref="AA74:BF74" si="125">$Y23*AA$22</f>
        <v>75000</v>
      </c>
      <c r="AB74" s="56">
        <f t="shared" si="125"/>
        <v>75000</v>
      </c>
      <c r="AC74" s="56">
        <f t="shared" si="125"/>
        <v>75000</v>
      </c>
      <c r="AD74" s="56">
        <f t="shared" si="125"/>
        <v>75000</v>
      </c>
      <c r="AE74" s="56">
        <f t="shared" si="125"/>
        <v>75000</v>
      </c>
      <c r="AF74" s="56">
        <f t="shared" si="125"/>
        <v>75000</v>
      </c>
      <c r="AG74" s="56">
        <f t="shared" si="125"/>
        <v>0</v>
      </c>
      <c r="AH74" s="56">
        <f t="shared" si="125"/>
        <v>0</v>
      </c>
      <c r="AI74" s="56">
        <f t="shared" si="125"/>
        <v>0</v>
      </c>
      <c r="AJ74" s="56">
        <f t="shared" si="125"/>
        <v>0</v>
      </c>
      <c r="AK74" s="56">
        <f t="shared" si="125"/>
        <v>0</v>
      </c>
      <c r="AL74" s="56">
        <f t="shared" si="125"/>
        <v>0</v>
      </c>
      <c r="AM74" s="56">
        <f t="shared" si="125"/>
        <v>0</v>
      </c>
      <c r="AN74" s="56">
        <f t="shared" si="125"/>
        <v>0</v>
      </c>
      <c r="AO74" s="56">
        <f t="shared" si="125"/>
        <v>0</v>
      </c>
      <c r="AP74" s="56">
        <f t="shared" si="125"/>
        <v>0</v>
      </c>
      <c r="AQ74" s="56">
        <f t="shared" si="125"/>
        <v>0</v>
      </c>
      <c r="AR74" s="56">
        <f t="shared" si="125"/>
        <v>0</v>
      </c>
      <c r="AS74" s="56">
        <f t="shared" si="125"/>
        <v>0</v>
      </c>
      <c r="AT74" s="56">
        <f t="shared" si="125"/>
        <v>0</v>
      </c>
      <c r="AU74" s="56">
        <f t="shared" si="125"/>
        <v>0</v>
      </c>
      <c r="AV74" s="56">
        <f t="shared" si="125"/>
        <v>0</v>
      </c>
      <c r="AW74" s="56">
        <f t="shared" si="125"/>
        <v>0</v>
      </c>
      <c r="AX74" s="56">
        <f t="shared" si="125"/>
        <v>0</v>
      </c>
      <c r="AY74" s="56">
        <f t="shared" si="125"/>
        <v>0</v>
      </c>
      <c r="AZ74" s="56">
        <f t="shared" si="125"/>
        <v>0</v>
      </c>
      <c r="BA74" s="56">
        <f t="shared" si="125"/>
        <v>0</v>
      </c>
      <c r="BB74" s="56">
        <f t="shared" si="125"/>
        <v>0</v>
      </c>
      <c r="BC74" s="56">
        <f t="shared" si="125"/>
        <v>0</v>
      </c>
      <c r="BD74" s="56">
        <f t="shared" si="125"/>
        <v>0</v>
      </c>
      <c r="BE74" s="56">
        <f t="shared" si="125"/>
        <v>0</v>
      </c>
      <c r="BF74" s="56">
        <f t="shared" si="125"/>
        <v>0</v>
      </c>
      <c r="BG74" s="56">
        <f t="shared" ref="BG74:CL74" si="126">$Y23*BG$22</f>
        <v>0</v>
      </c>
      <c r="BH74" s="56">
        <f t="shared" si="126"/>
        <v>0</v>
      </c>
      <c r="BI74" s="56">
        <f t="shared" si="126"/>
        <v>0</v>
      </c>
      <c r="BJ74" s="56">
        <f t="shared" si="126"/>
        <v>0</v>
      </c>
      <c r="BK74" s="56">
        <f t="shared" si="126"/>
        <v>0</v>
      </c>
      <c r="BL74" s="56">
        <f t="shared" si="126"/>
        <v>0</v>
      </c>
      <c r="BM74" s="56">
        <f t="shared" si="126"/>
        <v>0</v>
      </c>
      <c r="BN74" s="56">
        <f t="shared" si="126"/>
        <v>0</v>
      </c>
      <c r="BO74" s="56">
        <f t="shared" si="126"/>
        <v>0</v>
      </c>
      <c r="BP74" s="56">
        <f t="shared" si="126"/>
        <v>0</v>
      </c>
      <c r="BQ74" s="56">
        <f t="shared" si="126"/>
        <v>0</v>
      </c>
      <c r="BR74" s="56">
        <f t="shared" si="126"/>
        <v>0</v>
      </c>
      <c r="BS74" s="56">
        <f t="shared" si="126"/>
        <v>0</v>
      </c>
      <c r="BT74" s="56">
        <f t="shared" si="126"/>
        <v>0</v>
      </c>
      <c r="BU74" s="56">
        <f t="shared" si="126"/>
        <v>0</v>
      </c>
      <c r="BV74" s="56">
        <f t="shared" si="126"/>
        <v>0</v>
      </c>
      <c r="BW74" s="56">
        <f t="shared" si="126"/>
        <v>0</v>
      </c>
      <c r="BX74" s="56">
        <f t="shared" si="126"/>
        <v>0</v>
      </c>
      <c r="BY74" s="56">
        <f t="shared" si="126"/>
        <v>0</v>
      </c>
      <c r="BZ74" s="56">
        <f t="shared" si="126"/>
        <v>0</v>
      </c>
      <c r="CA74" s="56">
        <f t="shared" si="126"/>
        <v>0</v>
      </c>
      <c r="CB74" s="56">
        <f t="shared" si="126"/>
        <v>0</v>
      </c>
      <c r="CC74" s="56">
        <f t="shared" si="126"/>
        <v>0</v>
      </c>
      <c r="CD74" s="56">
        <f t="shared" si="126"/>
        <v>0</v>
      </c>
      <c r="CE74" s="56">
        <f t="shared" si="126"/>
        <v>0</v>
      </c>
      <c r="CF74" s="56">
        <f t="shared" si="126"/>
        <v>0</v>
      </c>
      <c r="CG74" s="56">
        <f t="shared" si="126"/>
        <v>0</v>
      </c>
      <c r="CH74" s="56">
        <f t="shared" si="126"/>
        <v>0</v>
      </c>
      <c r="CI74" s="56">
        <f t="shared" si="126"/>
        <v>0</v>
      </c>
      <c r="CJ74" s="56">
        <f t="shared" si="126"/>
        <v>0</v>
      </c>
      <c r="CK74" s="56">
        <f t="shared" si="126"/>
        <v>0</v>
      </c>
      <c r="CL74" s="56">
        <f t="shared" si="126"/>
        <v>0</v>
      </c>
      <c r="CM74" s="56">
        <f t="shared" ref="CM74:DR74" si="127">$Y23*CM$22</f>
        <v>0</v>
      </c>
      <c r="CN74" s="56">
        <f t="shared" si="127"/>
        <v>0</v>
      </c>
      <c r="CO74" s="56">
        <f t="shared" si="127"/>
        <v>0</v>
      </c>
      <c r="CP74" s="56">
        <f t="shared" si="127"/>
        <v>0</v>
      </c>
      <c r="CQ74" s="56">
        <f t="shared" si="127"/>
        <v>0</v>
      </c>
      <c r="CR74" s="56">
        <f t="shared" si="127"/>
        <v>0</v>
      </c>
      <c r="CS74" s="56">
        <f t="shared" si="127"/>
        <v>0</v>
      </c>
      <c r="CT74" s="56">
        <f t="shared" si="127"/>
        <v>0</v>
      </c>
      <c r="CU74" s="56">
        <f t="shared" si="127"/>
        <v>0</v>
      </c>
      <c r="CV74" s="56">
        <f t="shared" si="127"/>
        <v>0</v>
      </c>
      <c r="CW74" s="56">
        <f t="shared" si="127"/>
        <v>0</v>
      </c>
      <c r="CX74" s="56">
        <f t="shared" si="127"/>
        <v>0</v>
      </c>
      <c r="CY74" s="56">
        <f t="shared" si="127"/>
        <v>0</v>
      </c>
      <c r="CZ74" s="56">
        <f t="shared" si="127"/>
        <v>0</v>
      </c>
      <c r="DA74" s="56">
        <f t="shared" si="127"/>
        <v>0</v>
      </c>
      <c r="DB74" s="56">
        <f t="shared" si="127"/>
        <v>0</v>
      </c>
      <c r="DC74" s="56">
        <f t="shared" si="127"/>
        <v>0</v>
      </c>
      <c r="DD74" s="56">
        <f t="shared" si="127"/>
        <v>0</v>
      </c>
      <c r="DE74" s="56">
        <f t="shared" si="127"/>
        <v>0</v>
      </c>
      <c r="DF74" s="56">
        <f t="shared" si="127"/>
        <v>0</v>
      </c>
      <c r="DG74" s="56">
        <f t="shared" si="127"/>
        <v>0</v>
      </c>
      <c r="DH74" s="56">
        <f t="shared" si="127"/>
        <v>0</v>
      </c>
      <c r="DI74" s="56">
        <f t="shared" si="127"/>
        <v>0</v>
      </c>
      <c r="DJ74" s="56">
        <f t="shared" si="127"/>
        <v>0</v>
      </c>
      <c r="DK74" s="56">
        <f t="shared" si="127"/>
        <v>0</v>
      </c>
      <c r="DL74" s="56">
        <f t="shared" si="127"/>
        <v>0</v>
      </c>
      <c r="DM74" s="56">
        <f t="shared" si="127"/>
        <v>0</v>
      </c>
      <c r="DN74" s="56">
        <f t="shared" si="127"/>
        <v>0</v>
      </c>
      <c r="DO74" s="56">
        <f t="shared" si="127"/>
        <v>0</v>
      </c>
      <c r="DP74" s="56">
        <f t="shared" si="127"/>
        <v>0</v>
      </c>
      <c r="DQ74" s="56">
        <f t="shared" si="127"/>
        <v>0</v>
      </c>
      <c r="DR74" s="56">
        <f t="shared" si="127"/>
        <v>0</v>
      </c>
      <c r="DS74" s="56">
        <f t="shared" ref="DS74:EP74" si="128">$Y23*DS$22</f>
        <v>0</v>
      </c>
      <c r="DT74" s="56">
        <f t="shared" si="128"/>
        <v>0</v>
      </c>
      <c r="DU74" s="56">
        <f t="shared" si="128"/>
        <v>0</v>
      </c>
      <c r="DV74" s="56">
        <f t="shared" si="128"/>
        <v>0</v>
      </c>
      <c r="DW74" s="56">
        <f t="shared" si="128"/>
        <v>0</v>
      </c>
      <c r="DX74" s="56">
        <f t="shared" si="128"/>
        <v>0</v>
      </c>
      <c r="DY74" s="56">
        <f t="shared" si="128"/>
        <v>0</v>
      </c>
      <c r="DZ74" s="56">
        <f t="shared" si="128"/>
        <v>0</v>
      </c>
      <c r="EA74" s="56">
        <f t="shared" si="128"/>
        <v>0</v>
      </c>
      <c r="EB74" s="56">
        <f t="shared" si="128"/>
        <v>0</v>
      </c>
      <c r="EC74" s="56">
        <f t="shared" si="128"/>
        <v>0</v>
      </c>
      <c r="ED74" s="56">
        <f t="shared" si="128"/>
        <v>0</v>
      </c>
      <c r="EE74" s="56">
        <f t="shared" si="128"/>
        <v>0</v>
      </c>
      <c r="EF74" s="56">
        <f t="shared" si="128"/>
        <v>0</v>
      </c>
      <c r="EG74" s="56">
        <f t="shared" si="128"/>
        <v>0</v>
      </c>
      <c r="EH74" s="56">
        <f t="shared" si="128"/>
        <v>0</v>
      </c>
      <c r="EI74" s="56">
        <f t="shared" si="128"/>
        <v>0</v>
      </c>
      <c r="EJ74" s="56">
        <f t="shared" si="128"/>
        <v>0</v>
      </c>
      <c r="EK74" s="56">
        <f t="shared" si="128"/>
        <v>0</v>
      </c>
      <c r="EL74" s="56">
        <f t="shared" si="128"/>
        <v>0</v>
      </c>
      <c r="EM74" s="56">
        <f t="shared" si="128"/>
        <v>0</v>
      </c>
      <c r="EN74" s="56">
        <f t="shared" si="128"/>
        <v>0</v>
      </c>
      <c r="EO74" s="56">
        <f t="shared" si="128"/>
        <v>0</v>
      </c>
      <c r="EP74" s="56">
        <f t="shared" si="128"/>
        <v>0</v>
      </c>
      <c r="EQ74" s="65"/>
    </row>
    <row r="75" spans="1:147" s="55" customFormat="1" x14ac:dyDescent="0.2">
      <c r="A75" s="55" t="str">
        <f t="shared" si="118"/>
        <v xml:space="preserve">Concrete Work </v>
      </c>
      <c r="Z75" s="65"/>
      <c r="AA75" s="56">
        <f t="shared" ref="AA75:BF75" si="129">$Y24*AA$22</f>
        <v>125000</v>
      </c>
      <c r="AB75" s="56">
        <f t="shared" si="129"/>
        <v>125000</v>
      </c>
      <c r="AC75" s="56">
        <f t="shared" si="129"/>
        <v>125000</v>
      </c>
      <c r="AD75" s="56">
        <f t="shared" si="129"/>
        <v>125000</v>
      </c>
      <c r="AE75" s="56">
        <f t="shared" si="129"/>
        <v>125000</v>
      </c>
      <c r="AF75" s="56">
        <f t="shared" si="129"/>
        <v>125000</v>
      </c>
      <c r="AG75" s="56">
        <f t="shared" si="129"/>
        <v>0</v>
      </c>
      <c r="AH75" s="56">
        <f t="shared" si="129"/>
        <v>0</v>
      </c>
      <c r="AI75" s="56">
        <f t="shared" si="129"/>
        <v>0</v>
      </c>
      <c r="AJ75" s="56">
        <f t="shared" si="129"/>
        <v>0</v>
      </c>
      <c r="AK75" s="56">
        <f t="shared" si="129"/>
        <v>0</v>
      </c>
      <c r="AL75" s="56">
        <f t="shared" si="129"/>
        <v>0</v>
      </c>
      <c r="AM75" s="56">
        <f t="shared" si="129"/>
        <v>0</v>
      </c>
      <c r="AN75" s="56">
        <f t="shared" si="129"/>
        <v>0</v>
      </c>
      <c r="AO75" s="56">
        <f t="shared" si="129"/>
        <v>0</v>
      </c>
      <c r="AP75" s="56">
        <f t="shared" si="129"/>
        <v>0</v>
      </c>
      <c r="AQ75" s="56">
        <f t="shared" si="129"/>
        <v>0</v>
      </c>
      <c r="AR75" s="56">
        <f t="shared" si="129"/>
        <v>0</v>
      </c>
      <c r="AS75" s="56">
        <f t="shared" si="129"/>
        <v>0</v>
      </c>
      <c r="AT75" s="56">
        <f t="shared" si="129"/>
        <v>0</v>
      </c>
      <c r="AU75" s="56">
        <f t="shared" si="129"/>
        <v>0</v>
      </c>
      <c r="AV75" s="56">
        <f t="shared" si="129"/>
        <v>0</v>
      </c>
      <c r="AW75" s="56">
        <f t="shared" si="129"/>
        <v>0</v>
      </c>
      <c r="AX75" s="56">
        <f t="shared" si="129"/>
        <v>0</v>
      </c>
      <c r="AY75" s="56">
        <f t="shared" si="129"/>
        <v>0</v>
      </c>
      <c r="AZ75" s="56">
        <f t="shared" si="129"/>
        <v>0</v>
      </c>
      <c r="BA75" s="56">
        <f t="shared" si="129"/>
        <v>0</v>
      </c>
      <c r="BB75" s="56">
        <f t="shared" si="129"/>
        <v>0</v>
      </c>
      <c r="BC75" s="56">
        <f t="shared" si="129"/>
        <v>0</v>
      </c>
      <c r="BD75" s="56">
        <f t="shared" si="129"/>
        <v>0</v>
      </c>
      <c r="BE75" s="56">
        <f t="shared" si="129"/>
        <v>0</v>
      </c>
      <c r="BF75" s="56">
        <f t="shared" si="129"/>
        <v>0</v>
      </c>
      <c r="BG75" s="56">
        <f t="shared" ref="BG75:CL75" si="130">$Y24*BG$22</f>
        <v>0</v>
      </c>
      <c r="BH75" s="56">
        <f t="shared" si="130"/>
        <v>0</v>
      </c>
      <c r="BI75" s="56">
        <f t="shared" si="130"/>
        <v>0</v>
      </c>
      <c r="BJ75" s="56">
        <f t="shared" si="130"/>
        <v>0</v>
      </c>
      <c r="BK75" s="56">
        <f t="shared" si="130"/>
        <v>0</v>
      </c>
      <c r="BL75" s="56">
        <f t="shared" si="130"/>
        <v>0</v>
      </c>
      <c r="BM75" s="56">
        <f t="shared" si="130"/>
        <v>0</v>
      </c>
      <c r="BN75" s="56">
        <f t="shared" si="130"/>
        <v>0</v>
      </c>
      <c r="BO75" s="56">
        <f t="shared" si="130"/>
        <v>0</v>
      </c>
      <c r="BP75" s="56">
        <f t="shared" si="130"/>
        <v>0</v>
      </c>
      <c r="BQ75" s="56">
        <f t="shared" si="130"/>
        <v>0</v>
      </c>
      <c r="BR75" s="56">
        <f t="shared" si="130"/>
        <v>0</v>
      </c>
      <c r="BS75" s="56">
        <f t="shared" si="130"/>
        <v>0</v>
      </c>
      <c r="BT75" s="56">
        <f t="shared" si="130"/>
        <v>0</v>
      </c>
      <c r="BU75" s="56">
        <f t="shared" si="130"/>
        <v>0</v>
      </c>
      <c r="BV75" s="56">
        <f t="shared" si="130"/>
        <v>0</v>
      </c>
      <c r="BW75" s="56">
        <f t="shared" si="130"/>
        <v>0</v>
      </c>
      <c r="BX75" s="56">
        <f t="shared" si="130"/>
        <v>0</v>
      </c>
      <c r="BY75" s="56">
        <f t="shared" si="130"/>
        <v>0</v>
      </c>
      <c r="BZ75" s="56">
        <f t="shared" si="130"/>
        <v>0</v>
      </c>
      <c r="CA75" s="56">
        <f t="shared" si="130"/>
        <v>0</v>
      </c>
      <c r="CB75" s="56">
        <f t="shared" si="130"/>
        <v>0</v>
      </c>
      <c r="CC75" s="56">
        <f t="shared" si="130"/>
        <v>0</v>
      </c>
      <c r="CD75" s="56">
        <f t="shared" si="130"/>
        <v>0</v>
      </c>
      <c r="CE75" s="56">
        <f t="shared" si="130"/>
        <v>0</v>
      </c>
      <c r="CF75" s="56">
        <f t="shared" si="130"/>
        <v>0</v>
      </c>
      <c r="CG75" s="56">
        <f t="shared" si="130"/>
        <v>0</v>
      </c>
      <c r="CH75" s="56">
        <f t="shared" si="130"/>
        <v>0</v>
      </c>
      <c r="CI75" s="56">
        <f t="shared" si="130"/>
        <v>0</v>
      </c>
      <c r="CJ75" s="56">
        <f t="shared" si="130"/>
        <v>0</v>
      </c>
      <c r="CK75" s="56">
        <f t="shared" si="130"/>
        <v>0</v>
      </c>
      <c r="CL75" s="56">
        <f t="shared" si="130"/>
        <v>0</v>
      </c>
      <c r="CM75" s="56">
        <f t="shared" ref="CM75:DR75" si="131">$Y24*CM$22</f>
        <v>0</v>
      </c>
      <c r="CN75" s="56">
        <f t="shared" si="131"/>
        <v>0</v>
      </c>
      <c r="CO75" s="56">
        <f t="shared" si="131"/>
        <v>0</v>
      </c>
      <c r="CP75" s="56">
        <f t="shared" si="131"/>
        <v>0</v>
      </c>
      <c r="CQ75" s="56">
        <f t="shared" si="131"/>
        <v>0</v>
      </c>
      <c r="CR75" s="56">
        <f t="shared" si="131"/>
        <v>0</v>
      </c>
      <c r="CS75" s="56">
        <f t="shared" si="131"/>
        <v>0</v>
      </c>
      <c r="CT75" s="56">
        <f t="shared" si="131"/>
        <v>0</v>
      </c>
      <c r="CU75" s="56">
        <f t="shared" si="131"/>
        <v>0</v>
      </c>
      <c r="CV75" s="56">
        <f t="shared" si="131"/>
        <v>0</v>
      </c>
      <c r="CW75" s="56">
        <f t="shared" si="131"/>
        <v>0</v>
      </c>
      <c r="CX75" s="56">
        <f t="shared" si="131"/>
        <v>0</v>
      </c>
      <c r="CY75" s="56">
        <f t="shared" si="131"/>
        <v>0</v>
      </c>
      <c r="CZ75" s="56">
        <f t="shared" si="131"/>
        <v>0</v>
      </c>
      <c r="DA75" s="56">
        <f t="shared" si="131"/>
        <v>0</v>
      </c>
      <c r="DB75" s="56">
        <f t="shared" si="131"/>
        <v>0</v>
      </c>
      <c r="DC75" s="56">
        <f t="shared" si="131"/>
        <v>0</v>
      </c>
      <c r="DD75" s="56">
        <f t="shared" si="131"/>
        <v>0</v>
      </c>
      <c r="DE75" s="56">
        <f t="shared" si="131"/>
        <v>0</v>
      </c>
      <c r="DF75" s="56">
        <f t="shared" si="131"/>
        <v>0</v>
      </c>
      <c r="DG75" s="56">
        <f t="shared" si="131"/>
        <v>0</v>
      </c>
      <c r="DH75" s="56">
        <f t="shared" si="131"/>
        <v>0</v>
      </c>
      <c r="DI75" s="56">
        <f t="shared" si="131"/>
        <v>0</v>
      </c>
      <c r="DJ75" s="56">
        <f t="shared" si="131"/>
        <v>0</v>
      </c>
      <c r="DK75" s="56">
        <f t="shared" si="131"/>
        <v>0</v>
      </c>
      <c r="DL75" s="56">
        <f t="shared" si="131"/>
        <v>0</v>
      </c>
      <c r="DM75" s="56">
        <f t="shared" si="131"/>
        <v>0</v>
      </c>
      <c r="DN75" s="56">
        <f t="shared" si="131"/>
        <v>0</v>
      </c>
      <c r="DO75" s="56">
        <f t="shared" si="131"/>
        <v>0</v>
      </c>
      <c r="DP75" s="56">
        <f t="shared" si="131"/>
        <v>0</v>
      </c>
      <c r="DQ75" s="56">
        <f t="shared" si="131"/>
        <v>0</v>
      </c>
      <c r="DR75" s="56">
        <f t="shared" si="131"/>
        <v>0</v>
      </c>
      <c r="DS75" s="56">
        <f t="shared" ref="DS75:EP75" si="132">$Y24*DS$22</f>
        <v>0</v>
      </c>
      <c r="DT75" s="56">
        <f t="shared" si="132"/>
        <v>0</v>
      </c>
      <c r="DU75" s="56">
        <f t="shared" si="132"/>
        <v>0</v>
      </c>
      <c r="DV75" s="56">
        <f t="shared" si="132"/>
        <v>0</v>
      </c>
      <c r="DW75" s="56">
        <f t="shared" si="132"/>
        <v>0</v>
      </c>
      <c r="DX75" s="56">
        <f t="shared" si="132"/>
        <v>0</v>
      </c>
      <c r="DY75" s="56">
        <f t="shared" si="132"/>
        <v>0</v>
      </c>
      <c r="DZ75" s="56">
        <f t="shared" si="132"/>
        <v>0</v>
      </c>
      <c r="EA75" s="56">
        <f t="shared" si="132"/>
        <v>0</v>
      </c>
      <c r="EB75" s="56">
        <f t="shared" si="132"/>
        <v>0</v>
      </c>
      <c r="EC75" s="56">
        <f t="shared" si="132"/>
        <v>0</v>
      </c>
      <c r="ED75" s="56">
        <f t="shared" si="132"/>
        <v>0</v>
      </c>
      <c r="EE75" s="56">
        <f t="shared" si="132"/>
        <v>0</v>
      </c>
      <c r="EF75" s="56">
        <f t="shared" si="132"/>
        <v>0</v>
      </c>
      <c r="EG75" s="56">
        <f t="shared" si="132"/>
        <v>0</v>
      </c>
      <c r="EH75" s="56">
        <f t="shared" si="132"/>
        <v>0</v>
      </c>
      <c r="EI75" s="56">
        <f t="shared" si="132"/>
        <v>0</v>
      </c>
      <c r="EJ75" s="56">
        <f t="shared" si="132"/>
        <v>0</v>
      </c>
      <c r="EK75" s="56">
        <f t="shared" si="132"/>
        <v>0</v>
      </c>
      <c r="EL75" s="56">
        <f t="shared" si="132"/>
        <v>0</v>
      </c>
      <c r="EM75" s="56">
        <f t="shared" si="132"/>
        <v>0</v>
      </c>
      <c r="EN75" s="56">
        <f t="shared" si="132"/>
        <v>0</v>
      </c>
      <c r="EO75" s="56">
        <f t="shared" si="132"/>
        <v>0</v>
      </c>
      <c r="EP75" s="56">
        <f t="shared" si="132"/>
        <v>0</v>
      </c>
      <c r="EQ75" s="65"/>
    </row>
    <row r="76" spans="1:147" s="55" customFormat="1" x14ac:dyDescent="0.2">
      <c r="A76" s="55" t="str">
        <f t="shared" si="118"/>
        <v xml:space="preserve">Masonry </v>
      </c>
      <c r="Z76" s="65"/>
      <c r="AA76" s="56">
        <f t="shared" ref="AA76:BF76" si="133">$Y25*AA$22</f>
        <v>6666.6666666666661</v>
      </c>
      <c r="AB76" s="56">
        <f t="shared" si="133"/>
        <v>6666.6666666666661</v>
      </c>
      <c r="AC76" s="56">
        <f t="shared" si="133"/>
        <v>6666.6666666666661</v>
      </c>
      <c r="AD76" s="56">
        <f t="shared" si="133"/>
        <v>6666.6666666666661</v>
      </c>
      <c r="AE76" s="56">
        <f t="shared" si="133"/>
        <v>6666.6666666666661</v>
      </c>
      <c r="AF76" s="56">
        <f t="shared" si="133"/>
        <v>6666.6666666666661</v>
      </c>
      <c r="AG76" s="56">
        <f t="shared" si="133"/>
        <v>0</v>
      </c>
      <c r="AH76" s="56">
        <f t="shared" si="133"/>
        <v>0</v>
      </c>
      <c r="AI76" s="56">
        <f t="shared" si="133"/>
        <v>0</v>
      </c>
      <c r="AJ76" s="56">
        <f t="shared" si="133"/>
        <v>0</v>
      </c>
      <c r="AK76" s="56">
        <f t="shared" si="133"/>
        <v>0</v>
      </c>
      <c r="AL76" s="56">
        <f t="shared" si="133"/>
        <v>0</v>
      </c>
      <c r="AM76" s="56">
        <f t="shared" si="133"/>
        <v>0</v>
      </c>
      <c r="AN76" s="56">
        <f t="shared" si="133"/>
        <v>0</v>
      </c>
      <c r="AO76" s="56">
        <f t="shared" si="133"/>
        <v>0</v>
      </c>
      <c r="AP76" s="56">
        <f t="shared" si="133"/>
        <v>0</v>
      </c>
      <c r="AQ76" s="56">
        <f t="shared" si="133"/>
        <v>0</v>
      </c>
      <c r="AR76" s="56">
        <f t="shared" si="133"/>
        <v>0</v>
      </c>
      <c r="AS76" s="56">
        <f t="shared" si="133"/>
        <v>0</v>
      </c>
      <c r="AT76" s="56">
        <f t="shared" si="133"/>
        <v>0</v>
      </c>
      <c r="AU76" s="56">
        <f t="shared" si="133"/>
        <v>0</v>
      </c>
      <c r="AV76" s="56">
        <f t="shared" si="133"/>
        <v>0</v>
      </c>
      <c r="AW76" s="56">
        <f t="shared" si="133"/>
        <v>0</v>
      </c>
      <c r="AX76" s="56">
        <f t="shared" si="133"/>
        <v>0</v>
      </c>
      <c r="AY76" s="56">
        <f t="shared" si="133"/>
        <v>0</v>
      </c>
      <c r="AZ76" s="56">
        <f t="shared" si="133"/>
        <v>0</v>
      </c>
      <c r="BA76" s="56">
        <f t="shared" si="133"/>
        <v>0</v>
      </c>
      <c r="BB76" s="56">
        <f t="shared" si="133"/>
        <v>0</v>
      </c>
      <c r="BC76" s="56">
        <f t="shared" si="133"/>
        <v>0</v>
      </c>
      <c r="BD76" s="56">
        <f t="shared" si="133"/>
        <v>0</v>
      </c>
      <c r="BE76" s="56">
        <f t="shared" si="133"/>
        <v>0</v>
      </c>
      <c r="BF76" s="56">
        <f t="shared" si="133"/>
        <v>0</v>
      </c>
      <c r="BG76" s="56">
        <f t="shared" ref="BG76:CL76" si="134">$Y25*BG$22</f>
        <v>0</v>
      </c>
      <c r="BH76" s="56">
        <f t="shared" si="134"/>
        <v>0</v>
      </c>
      <c r="BI76" s="56">
        <f t="shared" si="134"/>
        <v>0</v>
      </c>
      <c r="BJ76" s="56">
        <f t="shared" si="134"/>
        <v>0</v>
      </c>
      <c r="BK76" s="56">
        <f t="shared" si="134"/>
        <v>0</v>
      </c>
      <c r="BL76" s="56">
        <f t="shared" si="134"/>
        <v>0</v>
      </c>
      <c r="BM76" s="56">
        <f t="shared" si="134"/>
        <v>0</v>
      </c>
      <c r="BN76" s="56">
        <f t="shared" si="134"/>
        <v>0</v>
      </c>
      <c r="BO76" s="56">
        <f t="shared" si="134"/>
        <v>0</v>
      </c>
      <c r="BP76" s="56">
        <f t="shared" si="134"/>
        <v>0</v>
      </c>
      <c r="BQ76" s="56">
        <f t="shared" si="134"/>
        <v>0</v>
      </c>
      <c r="BR76" s="56">
        <f t="shared" si="134"/>
        <v>0</v>
      </c>
      <c r="BS76" s="56">
        <f t="shared" si="134"/>
        <v>0</v>
      </c>
      <c r="BT76" s="56">
        <f t="shared" si="134"/>
        <v>0</v>
      </c>
      <c r="BU76" s="56">
        <f t="shared" si="134"/>
        <v>0</v>
      </c>
      <c r="BV76" s="56">
        <f t="shared" si="134"/>
        <v>0</v>
      </c>
      <c r="BW76" s="56">
        <f t="shared" si="134"/>
        <v>0</v>
      </c>
      <c r="BX76" s="56">
        <f t="shared" si="134"/>
        <v>0</v>
      </c>
      <c r="BY76" s="56">
        <f t="shared" si="134"/>
        <v>0</v>
      </c>
      <c r="BZ76" s="56">
        <f t="shared" si="134"/>
        <v>0</v>
      </c>
      <c r="CA76" s="56">
        <f t="shared" si="134"/>
        <v>0</v>
      </c>
      <c r="CB76" s="56">
        <f t="shared" si="134"/>
        <v>0</v>
      </c>
      <c r="CC76" s="56">
        <f t="shared" si="134"/>
        <v>0</v>
      </c>
      <c r="CD76" s="56">
        <f t="shared" si="134"/>
        <v>0</v>
      </c>
      <c r="CE76" s="56">
        <f t="shared" si="134"/>
        <v>0</v>
      </c>
      <c r="CF76" s="56">
        <f t="shared" si="134"/>
        <v>0</v>
      </c>
      <c r="CG76" s="56">
        <f t="shared" si="134"/>
        <v>0</v>
      </c>
      <c r="CH76" s="56">
        <f t="shared" si="134"/>
        <v>0</v>
      </c>
      <c r="CI76" s="56">
        <f t="shared" si="134"/>
        <v>0</v>
      </c>
      <c r="CJ76" s="56">
        <f t="shared" si="134"/>
        <v>0</v>
      </c>
      <c r="CK76" s="56">
        <f t="shared" si="134"/>
        <v>0</v>
      </c>
      <c r="CL76" s="56">
        <f t="shared" si="134"/>
        <v>0</v>
      </c>
      <c r="CM76" s="56">
        <f t="shared" ref="CM76:DR76" si="135">$Y25*CM$22</f>
        <v>0</v>
      </c>
      <c r="CN76" s="56">
        <f t="shared" si="135"/>
        <v>0</v>
      </c>
      <c r="CO76" s="56">
        <f t="shared" si="135"/>
        <v>0</v>
      </c>
      <c r="CP76" s="56">
        <f t="shared" si="135"/>
        <v>0</v>
      </c>
      <c r="CQ76" s="56">
        <f t="shared" si="135"/>
        <v>0</v>
      </c>
      <c r="CR76" s="56">
        <f t="shared" si="135"/>
        <v>0</v>
      </c>
      <c r="CS76" s="56">
        <f t="shared" si="135"/>
        <v>0</v>
      </c>
      <c r="CT76" s="56">
        <f t="shared" si="135"/>
        <v>0</v>
      </c>
      <c r="CU76" s="56">
        <f t="shared" si="135"/>
        <v>0</v>
      </c>
      <c r="CV76" s="56">
        <f t="shared" si="135"/>
        <v>0</v>
      </c>
      <c r="CW76" s="56">
        <f t="shared" si="135"/>
        <v>0</v>
      </c>
      <c r="CX76" s="56">
        <f t="shared" si="135"/>
        <v>0</v>
      </c>
      <c r="CY76" s="56">
        <f t="shared" si="135"/>
        <v>0</v>
      </c>
      <c r="CZ76" s="56">
        <f t="shared" si="135"/>
        <v>0</v>
      </c>
      <c r="DA76" s="56">
        <f t="shared" si="135"/>
        <v>0</v>
      </c>
      <c r="DB76" s="56">
        <f t="shared" si="135"/>
        <v>0</v>
      </c>
      <c r="DC76" s="56">
        <f t="shared" si="135"/>
        <v>0</v>
      </c>
      <c r="DD76" s="56">
        <f t="shared" si="135"/>
        <v>0</v>
      </c>
      <c r="DE76" s="56">
        <f t="shared" si="135"/>
        <v>0</v>
      </c>
      <c r="DF76" s="56">
        <f t="shared" si="135"/>
        <v>0</v>
      </c>
      <c r="DG76" s="56">
        <f t="shared" si="135"/>
        <v>0</v>
      </c>
      <c r="DH76" s="56">
        <f t="shared" si="135"/>
        <v>0</v>
      </c>
      <c r="DI76" s="56">
        <f t="shared" si="135"/>
        <v>0</v>
      </c>
      <c r="DJ76" s="56">
        <f t="shared" si="135"/>
        <v>0</v>
      </c>
      <c r="DK76" s="56">
        <f t="shared" si="135"/>
        <v>0</v>
      </c>
      <c r="DL76" s="56">
        <f t="shared" si="135"/>
        <v>0</v>
      </c>
      <c r="DM76" s="56">
        <f t="shared" si="135"/>
        <v>0</v>
      </c>
      <c r="DN76" s="56">
        <f t="shared" si="135"/>
        <v>0</v>
      </c>
      <c r="DO76" s="56">
        <f t="shared" si="135"/>
        <v>0</v>
      </c>
      <c r="DP76" s="56">
        <f t="shared" si="135"/>
        <v>0</v>
      </c>
      <c r="DQ76" s="56">
        <f t="shared" si="135"/>
        <v>0</v>
      </c>
      <c r="DR76" s="56">
        <f t="shared" si="135"/>
        <v>0</v>
      </c>
      <c r="DS76" s="56">
        <f t="shared" ref="DS76:EP76" si="136">$Y25*DS$22</f>
        <v>0</v>
      </c>
      <c r="DT76" s="56">
        <f t="shared" si="136"/>
        <v>0</v>
      </c>
      <c r="DU76" s="56">
        <f t="shared" si="136"/>
        <v>0</v>
      </c>
      <c r="DV76" s="56">
        <f t="shared" si="136"/>
        <v>0</v>
      </c>
      <c r="DW76" s="56">
        <f t="shared" si="136"/>
        <v>0</v>
      </c>
      <c r="DX76" s="56">
        <f t="shared" si="136"/>
        <v>0</v>
      </c>
      <c r="DY76" s="56">
        <f t="shared" si="136"/>
        <v>0</v>
      </c>
      <c r="DZ76" s="56">
        <f t="shared" si="136"/>
        <v>0</v>
      </c>
      <c r="EA76" s="56">
        <f t="shared" si="136"/>
        <v>0</v>
      </c>
      <c r="EB76" s="56">
        <f t="shared" si="136"/>
        <v>0</v>
      </c>
      <c r="EC76" s="56">
        <f t="shared" si="136"/>
        <v>0</v>
      </c>
      <c r="ED76" s="56">
        <f t="shared" si="136"/>
        <v>0</v>
      </c>
      <c r="EE76" s="56">
        <f t="shared" si="136"/>
        <v>0</v>
      </c>
      <c r="EF76" s="56">
        <f t="shared" si="136"/>
        <v>0</v>
      </c>
      <c r="EG76" s="56">
        <f t="shared" si="136"/>
        <v>0</v>
      </c>
      <c r="EH76" s="56">
        <f t="shared" si="136"/>
        <v>0</v>
      </c>
      <c r="EI76" s="56">
        <f t="shared" si="136"/>
        <v>0</v>
      </c>
      <c r="EJ76" s="56">
        <f t="shared" si="136"/>
        <v>0</v>
      </c>
      <c r="EK76" s="56">
        <f t="shared" si="136"/>
        <v>0</v>
      </c>
      <c r="EL76" s="56">
        <f t="shared" si="136"/>
        <v>0</v>
      </c>
      <c r="EM76" s="56">
        <f t="shared" si="136"/>
        <v>0</v>
      </c>
      <c r="EN76" s="56">
        <f t="shared" si="136"/>
        <v>0</v>
      </c>
      <c r="EO76" s="56">
        <f t="shared" si="136"/>
        <v>0</v>
      </c>
      <c r="EP76" s="56">
        <f t="shared" si="136"/>
        <v>0</v>
      </c>
      <c r="EQ76" s="65"/>
    </row>
    <row r="77" spans="1:147" s="55" customFormat="1" x14ac:dyDescent="0.2">
      <c r="A77" s="55" t="str">
        <f t="shared" si="118"/>
        <v xml:space="preserve">Metals </v>
      </c>
      <c r="Z77" s="65"/>
      <c r="AA77" s="56">
        <f t="shared" ref="AA77:BF77" si="137">$Y26*AA$22</f>
        <v>15833.333333333332</v>
      </c>
      <c r="AB77" s="56">
        <f t="shared" si="137"/>
        <v>15833.333333333332</v>
      </c>
      <c r="AC77" s="56">
        <f t="shared" si="137"/>
        <v>15833.333333333332</v>
      </c>
      <c r="AD77" s="56">
        <f t="shared" si="137"/>
        <v>15833.333333333332</v>
      </c>
      <c r="AE77" s="56">
        <f t="shared" si="137"/>
        <v>15833.333333333332</v>
      </c>
      <c r="AF77" s="56">
        <f t="shared" si="137"/>
        <v>15833.333333333332</v>
      </c>
      <c r="AG77" s="56">
        <f t="shared" si="137"/>
        <v>0</v>
      </c>
      <c r="AH77" s="56">
        <f t="shared" si="137"/>
        <v>0</v>
      </c>
      <c r="AI77" s="56">
        <f t="shared" si="137"/>
        <v>0</v>
      </c>
      <c r="AJ77" s="56">
        <f t="shared" si="137"/>
        <v>0</v>
      </c>
      <c r="AK77" s="56">
        <f t="shared" si="137"/>
        <v>0</v>
      </c>
      <c r="AL77" s="56">
        <f t="shared" si="137"/>
        <v>0</v>
      </c>
      <c r="AM77" s="56">
        <f t="shared" si="137"/>
        <v>0</v>
      </c>
      <c r="AN77" s="56">
        <f t="shared" si="137"/>
        <v>0</v>
      </c>
      <c r="AO77" s="56">
        <f t="shared" si="137"/>
        <v>0</v>
      </c>
      <c r="AP77" s="56">
        <f t="shared" si="137"/>
        <v>0</v>
      </c>
      <c r="AQ77" s="56">
        <f t="shared" si="137"/>
        <v>0</v>
      </c>
      <c r="AR77" s="56">
        <f t="shared" si="137"/>
        <v>0</v>
      </c>
      <c r="AS77" s="56">
        <f t="shared" si="137"/>
        <v>0</v>
      </c>
      <c r="AT77" s="56">
        <f t="shared" si="137"/>
        <v>0</v>
      </c>
      <c r="AU77" s="56">
        <f t="shared" si="137"/>
        <v>0</v>
      </c>
      <c r="AV77" s="56">
        <f t="shared" si="137"/>
        <v>0</v>
      </c>
      <c r="AW77" s="56">
        <f t="shared" si="137"/>
        <v>0</v>
      </c>
      <c r="AX77" s="56">
        <f t="shared" si="137"/>
        <v>0</v>
      </c>
      <c r="AY77" s="56">
        <f t="shared" si="137"/>
        <v>0</v>
      </c>
      <c r="AZ77" s="56">
        <f t="shared" si="137"/>
        <v>0</v>
      </c>
      <c r="BA77" s="56">
        <f t="shared" si="137"/>
        <v>0</v>
      </c>
      <c r="BB77" s="56">
        <f t="shared" si="137"/>
        <v>0</v>
      </c>
      <c r="BC77" s="56">
        <f t="shared" si="137"/>
        <v>0</v>
      </c>
      <c r="BD77" s="56">
        <f t="shared" si="137"/>
        <v>0</v>
      </c>
      <c r="BE77" s="56">
        <f t="shared" si="137"/>
        <v>0</v>
      </c>
      <c r="BF77" s="56">
        <f t="shared" si="137"/>
        <v>0</v>
      </c>
      <c r="BG77" s="56">
        <f t="shared" ref="BG77:CL77" si="138">$Y26*BG$22</f>
        <v>0</v>
      </c>
      <c r="BH77" s="56">
        <f t="shared" si="138"/>
        <v>0</v>
      </c>
      <c r="BI77" s="56">
        <f t="shared" si="138"/>
        <v>0</v>
      </c>
      <c r="BJ77" s="56">
        <f t="shared" si="138"/>
        <v>0</v>
      </c>
      <c r="BK77" s="56">
        <f t="shared" si="138"/>
        <v>0</v>
      </c>
      <c r="BL77" s="56">
        <f t="shared" si="138"/>
        <v>0</v>
      </c>
      <c r="BM77" s="56">
        <f t="shared" si="138"/>
        <v>0</v>
      </c>
      <c r="BN77" s="56">
        <f t="shared" si="138"/>
        <v>0</v>
      </c>
      <c r="BO77" s="56">
        <f t="shared" si="138"/>
        <v>0</v>
      </c>
      <c r="BP77" s="56">
        <f t="shared" si="138"/>
        <v>0</v>
      </c>
      <c r="BQ77" s="56">
        <f t="shared" si="138"/>
        <v>0</v>
      </c>
      <c r="BR77" s="56">
        <f t="shared" si="138"/>
        <v>0</v>
      </c>
      <c r="BS77" s="56">
        <f t="shared" si="138"/>
        <v>0</v>
      </c>
      <c r="BT77" s="56">
        <f t="shared" si="138"/>
        <v>0</v>
      </c>
      <c r="BU77" s="56">
        <f t="shared" si="138"/>
        <v>0</v>
      </c>
      <c r="BV77" s="56">
        <f t="shared" si="138"/>
        <v>0</v>
      </c>
      <c r="BW77" s="56">
        <f t="shared" si="138"/>
        <v>0</v>
      </c>
      <c r="BX77" s="56">
        <f t="shared" si="138"/>
        <v>0</v>
      </c>
      <c r="BY77" s="56">
        <f t="shared" si="138"/>
        <v>0</v>
      </c>
      <c r="BZ77" s="56">
        <f t="shared" si="138"/>
        <v>0</v>
      </c>
      <c r="CA77" s="56">
        <f t="shared" si="138"/>
        <v>0</v>
      </c>
      <c r="CB77" s="56">
        <f t="shared" si="138"/>
        <v>0</v>
      </c>
      <c r="CC77" s="56">
        <f t="shared" si="138"/>
        <v>0</v>
      </c>
      <c r="CD77" s="56">
        <f t="shared" si="138"/>
        <v>0</v>
      </c>
      <c r="CE77" s="56">
        <f t="shared" si="138"/>
        <v>0</v>
      </c>
      <c r="CF77" s="56">
        <f t="shared" si="138"/>
        <v>0</v>
      </c>
      <c r="CG77" s="56">
        <f t="shared" si="138"/>
        <v>0</v>
      </c>
      <c r="CH77" s="56">
        <f t="shared" si="138"/>
        <v>0</v>
      </c>
      <c r="CI77" s="56">
        <f t="shared" si="138"/>
        <v>0</v>
      </c>
      <c r="CJ77" s="56">
        <f t="shared" si="138"/>
        <v>0</v>
      </c>
      <c r="CK77" s="56">
        <f t="shared" si="138"/>
        <v>0</v>
      </c>
      <c r="CL77" s="56">
        <f t="shared" si="138"/>
        <v>0</v>
      </c>
      <c r="CM77" s="56">
        <f t="shared" ref="CM77:DR77" si="139">$Y26*CM$22</f>
        <v>0</v>
      </c>
      <c r="CN77" s="56">
        <f t="shared" si="139"/>
        <v>0</v>
      </c>
      <c r="CO77" s="56">
        <f t="shared" si="139"/>
        <v>0</v>
      </c>
      <c r="CP77" s="56">
        <f t="shared" si="139"/>
        <v>0</v>
      </c>
      <c r="CQ77" s="56">
        <f t="shared" si="139"/>
        <v>0</v>
      </c>
      <c r="CR77" s="56">
        <f t="shared" si="139"/>
        <v>0</v>
      </c>
      <c r="CS77" s="56">
        <f t="shared" si="139"/>
        <v>0</v>
      </c>
      <c r="CT77" s="56">
        <f t="shared" si="139"/>
        <v>0</v>
      </c>
      <c r="CU77" s="56">
        <f t="shared" si="139"/>
        <v>0</v>
      </c>
      <c r="CV77" s="56">
        <f t="shared" si="139"/>
        <v>0</v>
      </c>
      <c r="CW77" s="56">
        <f t="shared" si="139"/>
        <v>0</v>
      </c>
      <c r="CX77" s="56">
        <f t="shared" si="139"/>
        <v>0</v>
      </c>
      <c r="CY77" s="56">
        <f t="shared" si="139"/>
        <v>0</v>
      </c>
      <c r="CZ77" s="56">
        <f t="shared" si="139"/>
        <v>0</v>
      </c>
      <c r="DA77" s="56">
        <f t="shared" si="139"/>
        <v>0</v>
      </c>
      <c r="DB77" s="56">
        <f t="shared" si="139"/>
        <v>0</v>
      </c>
      <c r="DC77" s="56">
        <f t="shared" si="139"/>
        <v>0</v>
      </c>
      <c r="DD77" s="56">
        <f t="shared" si="139"/>
        <v>0</v>
      </c>
      <c r="DE77" s="56">
        <f t="shared" si="139"/>
        <v>0</v>
      </c>
      <c r="DF77" s="56">
        <f t="shared" si="139"/>
        <v>0</v>
      </c>
      <c r="DG77" s="56">
        <f t="shared" si="139"/>
        <v>0</v>
      </c>
      <c r="DH77" s="56">
        <f t="shared" si="139"/>
        <v>0</v>
      </c>
      <c r="DI77" s="56">
        <f t="shared" si="139"/>
        <v>0</v>
      </c>
      <c r="DJ77" s="56">
        <f t="shared" si="139"/>
        <v>0</v>
      </c>
      <c r="DK77" s="56">
        <f t="shared" si="139"/>
        <v>0</v>
      </c>
      <c r="DL77" s="56">
        <f t="shared" si="139"/>
        <v>0</v>
      </c>
      <c r="DM77" s="56">
        <f t="shared" si="139"/>
        <v>0</v>
      </c>
      <c r="DN77" s="56">
        <f t="shared" si="139"/>
        <v>0</v>
      </c>
      <c r="DO77" s="56">
        <f t="shared" si="139"/>
        <v>0</v>
      </c>
      <c r="DP77" s="56">
        <f t="shared" si="139"/>
        <v>0</v>
      </c>
      <c r="DQ77" s="56">
        <f t="shared" si="139"/>
        <v>0</v>
      </c>
      <c r="DR77" s="56">
        <f t="shared" si="139"/>
        <v>0</v>
      </c>
      <c r="DS77" s="56">
        <f t="shared" ref="DS77:EP77" si="140">$Y26*DS$22</f>
        <v>0</v>
      </c>
      <c r="DT77" s="56">
        <f t="shared" si="140"/>
        <v>0</v>
      </c>
      <c r="DU77" s="56">
        <f t="shared" si="140"/>
        <v>0</v>
      </c>
      <c r="DV77" s="56">
        <f t="shared" si="140"/>
        <v>0</v>
      </c>
      <c r="DW77" s="56">
        <f t="shared" si="140"/>
        <v>0</v>
      </c>
      <c r="DX77" s="56">
        <f t="shared" si="140"/>
        <v>0</v>
      </c>
      <c r="DY77" s="56">
        <f t="shared" si="140"/>
        <v>0</v>
      </c>
      <c r="DZ77" s="56">
        <f t="shared" si="140"/>
        <v>0</v>
      </c>
      <c r="EA77" s="56">
        <f t="shared" si="140"/>
        <v>0</v>
      </c>
      <c r="EB77" s="56">
        <f t="shared" si="140"/>
        <v>0</v>
      </c>
      <c r="EC77" s="56">
        <f t="shared" si="140"/>
        <v>0</v>
      </c>
      <c r="ED77" s="56">
        <f t="shared" si="140"/>
        <v>0</v>
      </c>
      <c r="EE77" s="56">
        <f t="shared" si="140"/>
        <v>0</v>
      </c>
      <c r="EF77" s="56">
        <f t="shared" si="140"/>
        <v>0</v>
      </c>
      <c r="EG77" s="56">
        <f t="shared" si="140"/>
        <v>0</v>
      </c>
      <c r="EH77" s="56">
        <f t="shared" si="140"/>
        <v>0</v>
      </c>
      <c r="EI77" s="56">
        <f t="shared" si="140"/>
        <v>0</v>
      </c>
      <c r="EJ77" s="56">
        <f t="shared" si="140"/>
        <v>0</v>
      </c>
      <c r="EK77" s="56">
        <f t="shared" si="140"/>
        <v>0</v>
      </c>
      <c r="EL77" s="56">
        <f t="shared" si="140"/>
        <v>0</v>
      </c>
      <c r="EM77" s="56">
        <f t="shared" si="140"/>
        <v>0</v>
      </c>
      <c r="EN77" s="56">
        <f t="shared" si="140"/>
        <v>0</v>
      </c>
      <c r="EO77" s="56">
        <f t="shared" si="140"/>
        <v>0</v>
      </c>
      <c r="EP77" s="56">
        <f t="shared" si="140"/>
        <v>0</v>
      </c>
      <c r="EQ77" s="65"/>
    </row>
    <row r="78" spans="1:147" s="55" customFormat="1" x14ac:dyDescent="0.2">
      <c r="A78" s="55" t="str">
        <f t="shared" si="118"/>
        <v xml:space="preserve">Carpentry &amp; Millwork </v>
      </c>
      <c r="Z78" s="65"/>
      <c r="AA78" s="56">
        <f t="shared" ref="AA78:BF78" si="141">$Y27*AA$22</f>
        <v>3333.333333333333</v>
      </c>
      <c r="AB78" s="56">
        <f t="shared" si="141"/>
        <v>3333.333333333333</v>
      </c>
      <c r="AC78" s="56">
        <f t="shared" si="141"/>
        <v>3333.333333333333</v>
      </c>
      <c r="AD78" s="56">
        <f t="shared" si="141"/>
        <v>3333.333333333333</v>
      </c>
      <c r="AE78" s="56">
        <f t="shared" si="141"/>
        <v>3333.333333333333</v>
      </c>
      <c r="AF78" s="56">
        <f t="shared" si="141"/>
        <v>3333.333333333333</v>
      </c>
      <c r="AG78" s="56">
        <f t="shared" si="141"/>
        <v>0</v>
      </c>
      <c r="AH78" s="56">
        <f t="shared" si="141"/>
        <v>0</v>
      </c>
      <c r="AI78" s="56">
        <f t="shared" si="141"/>
        <v>0</v>
      </c>
      <c r="AJ78" s="56">
        <f t="shared" si="141"/>
        <v>0</v>
      </c>
      <c r="AK78" s="56">
        <f t="shared" si="141"/>
        <v>0</v>
      </c>
      <c r="AL78" s="56">
        <f t="shared" si="141"/>
        <v>0</v>
      </c>
      <c r="AM78" s="56">
        <f t="shared" si="141"/>
        <v>0</v>
      </c>
      <c r="AN78" s="56">
        <f t="shared" si="141"/>
        <v>0</v>
      </c>
      <c r="AO78" s="56">
        <f t="shared" si="141"/>
        <v>0</v>
      </c>
      <c r="AP78" s="56">
        <f t="shared" si="141"/>
        <v>0</v>
      </c>
      <c r="AQ78" s="56">
        <f t="shared" si="141"/>
        <v>0</v>
      </c>
      <c r="AR78" s="56">
        <f t="shared" si="141"/>
        <v>0</v>
      </c>
      <c r="AS78" s="56">
        <f t="shared" si="141"/>
        <v>0</v>
      </c>
      <c r="AT78" s="56">
        <f t="shared" si="141"/>
        <v>0</v>
      </c>
      <c r="AU78" s="56">
        <f t="shared" si="141"/>
        <v>0</v>
      </c>
      <c r="AV78" s="56">
        <f t="shared" si="141"/>
        <v>0</v>
      </c>
      <c r="AW78" s="56">
        <f t="shared" si="141"/>
        <v>0</v>
      </c>
      <c r="AX78" s="56">
        <f t="shared" si="141"/>
        <v>0</v>
      </c>
      <c r="AY78" s="56">
        <f t="shared" si="141"/>
        <v>0</v>
      </c>
      <c r="AZ78" s="56">
        <f t="shared" si="141"/>
        <v>0</v>
      </c>
      <c r="BA78" s="56">
        <f t="shared" si="141"/>
        <v>0</v>
      </c>
      <c r="BB78" s="56">
        <f t="shared" si="141"/>
        <v>0</v>
      </c>
      <c r="BC78" s="56">
        <f t="shared" si="141"/>
        <v>0</v>
      </c>
      <c r="BD78" s="56">
        <f t="shared" si="141"/>
        <v>0</v>
      </c>
      <c r="BE78" s="56">
        <f t="shared" si="141"/>
        <v>0</v>
      </c>
      <c r="BF78" s="56">
        <f t="shared" si="141"/>
        <v>0</v>
      </c>
      <c r="BG78" s="56">
        <f t="shared" ref="BG78:CL78" si="142">$Y27*BG$22</f>
        <v>0</v>
      </c>
      <c r="BH78" s="56">
        <f t="shared" si="142"/>
        <v>0</v>
      </c>
      <c r="BI78" s="56">
        <f t="shared" si="142"/>
        <v>0</v>
      </c>
      <c r="BJ78" s="56">
        <f t="shared" si="142"/>
        <v>0</v>
      </c>
      <c r="BK78" s="56">
        <f t="shared" si="142"/>
        <v>0</v>
      </c>
      <c r="BL78" s="56">
        <f t="shared" si="142"/>
        <v>0</v>
      </c>
      <c r="BM78" s="56">
        <f t="shared" si="142"/>
        <v>0</v>
      </c>
      <c r="BN78" s="56">
        <f t="shared" si="142"/>
        <v>0</v>
      </c>
      <c r="BO78" s="56">
        <f t="shared" si="142"/>
        <v>0</v>
      </c>
      <c r="BP78" s="56">
        <f t="shared" si="142"/>
        <v>0</v>
      </c>
      <c r="BQ78" s="56">
        <f t="shared" si="142"/>
        <v>0</v>
      </c>
      <c r="BR78" s="56">
        <f t="shared" si="142"/>
        <v>0</v>
      </c>
      <c r="BS78" s="56">
        <f t="shared" si="142"/>
        <v>0</v>
      </c>
      <c r="BT78" s="56">
        <f t="shared" si="142"/>
        <v>0</v>
      </c>
      <c r="BU78" s="56">
        <f t="shared" si="142"/>
        <v>0</v>
      </c>
      <c r="BV78" s="56">
        <f t="shared" si="142"/>
        <v>0</v>
      </c>
      <c r="BW78" s="56">
        <f t="shared" si="142"/>
        <v>0</v>
      </c>
      <c r="BX78" s="56">
        <f t="shared" si="142"/>
        <v>0</v>
      </c>
      <c r="BY78" s="56">
        <f t="shared" si="142"/>
        <v>0</v>
      </c>
      <c r="BZ78" s="56">
        <f t="shared" si="142"/>
        <v>0</v>
      </c>
      <c r="CA78" s="56">
        <f t="shared" si="142"/>
        <v>0</v>
      </c>
      <c r="CB78" s="56">
        <f t="shared" si="142"/>
        <v>0</v>
      </c>
      <c r="CC78" s="56">
        <f t="shared" si="142"/>
        <v>0</v>
      </c>
      <c r="CD78" s="56">
        <f t="shared" si="142"/>
        <v>0</v>
      </c>
      <c r="CE78" s="56">
        <f t="shared" si="142"/>
        <v>0</v>
      </c>
      <c r="CF78" s="56">
        <f t="shared" si="142"/>
        <v>0</v>
      </c>
      <c r="CG78" s="56">
        <f t="shared" si="142"/>
        <v>0</v>
      </c>
      <c r="CH78" s="56">
        <f t="shared" si="142"/>
        <v>0</v>
      </c>
      <c r="CI78" s="56">
        <f t="shared" si="142"/>
        <v>0</v>
      </c>
      <c r="CJ78" s="56">
        <f t="shared" si="142"/>
        <v>0</v>
      </c>
      <c r="CK78" s="56">
        <f t="shared" si="142"/>
        <v>0</v>
      </c>
      <c r="CL78" s="56">
        <f t="shared" si="142"/>
        <v>0</v>
      </c>
      <c r="CM78" s="56">
        <f t="shared" ref="CM78:DR78" si="143">$Y27*CM$22</f>
        <v>0</v>
      </c>
      <c r="CN78" s="56">
        <f t="shared" si="143"/>
        <v>0</v>
      </c>
      <c r="CO78" s="56">
        <f t="shared" si="143"/>
        <v>0</v>
      </c>
      <c r="CP78" s="56">
        <f t="shared" si="143"/>
        <v>0</v>
      </c>
      <c r="CQ78" s="56">
        <f t="shared" si="143"/>
        <v>0</v>
      </c>
      <c r="CR78" s="56">
        <f t="shared" si="143"/>
        <v>0</v>
      </c>
      <c r="CS78" s="56">
        <f t="shared" si="143"/>
        <v>0</v>
      </c>
      <c r="CT78" s="56">
        <f t="shared" si="143"/>
        <v>0</v>
      </c>
      <c r="CU78" s="56">
        <f t="shared" si="143"/>
        <v>0</v>
      </c>
      <c r="CV78" s="56">
        <f t="shared" si="143"/>
        <v>0</v>
      </c>
      <c r="CW78" s="56">
        <f t="shared" si="143"/>
        <v>0</v>
      </c>
      <c r="CX78" s="56">
        <f t="shared" si="143"/>
        <v>0</v>
      </c>
      <c r="CY78" s="56">
        <f t="shared" si="143"/>
        <v>0</v>
      </c>
      <c r="CZ78" s="56">
        <f t="shared" si="143"/>
        <v>0</v>
      </c>
      <c r="DA78" s="56">
        <f t="shared" si="143"/>
        <v>0</v>
      </c>
      <c r="DB78" s="56">
        <f t="shared" si="143"/>
        <v>0</v>
      </c>
      <c r="DC78" s="56">
        <f t="shared" si="143"/>
        <v>0</v>
      </c>
      <c r="DD78" s="56">
        <f t="shared" si="143"/>
        <v>0</v>
      </c>
      <c r="DE78" s="56">
        <f t="shared" si="143"/>
        <v>0</v>
      </c>
      <c r="DF78" s="56">
        <f t="shared" si="143"/>
        <v>0</v>
      </c>
      <c r="DG78" s="56">
        <f t="shared" si="143"/>
        <v>0</v>
      </c>
      <c r="DH78" s="56">
        <f t="shared" si="143"/>
        <v>0</v>
      </c>
      <c r="DI78" s="56">
        <f t="shared" si="143"/>
        <v>0</v>
      </c>
      <c r="DJ78" s="56">
        <f t="shared" si="143"/>
        <v>0</v>
      </c>
      <c r="DK78" s="56">
        <f t="shared" si="143"/>
        <v>0</v>
      </c>
      <c r="DL78" s="56">
        <f t="shared" si="143"/>
        <v>0</v>
      </c>
      <c r="DM78" s="56">
        <f t="shared" si="143"/>
        <v>0</v>
      </c>
      <c r="DN78" s="56">
        <f t="shared" si="143"/>
        <v>0</v>
      </c>
      <c r="DO78" s="56">
        <f t="shared" si="143"/>
        <v>0</v>
      </c>
      <c r="DP78" s="56">
        <f t="shared" si="143"/>
        <v>0</v>
      </c>
      <c r="DQ78" s="56">
        <f t="shared" si="143"/>
        <v>0</v>
      </c>
      <c r="DR78" s="56">
        <f t="shared" si="143"/>
        <v>0</v>
      </c>
      <c r="DS78" s="56">
        <f t="shared" ref="DS78:EP78" si="144">$Y27*DS$22</f>
        <v>0</v>
      </c>
      <c r="DT78" s="56">
        <f t="shared" si="144"/>
        <v>0</v>
      </c>
      <c r="DU78" s="56">
        <f t="shared" si="144"/>
        <v>0</v>
      </c>
      <c r="DV78" s="56">
        <f t="shared" si="144"/>
        <v>0</v>
      </c>
      <c r="DW78" s="56">
        <f t="shared" si="144"/>
        <v>0</v>
      </c>
      <c r="DX78" s="56">
        <f t="shared" si="144"/>
        <v>0</v>
      </c>
      <c r="DY78" s="56">
        <f t="shared" si="144"/>
        <v>0</v>
      </c>
      <c r="DZ78" s="56">
        <f t="shared" si="144"/>
        <v>0</v>
      </c>
      <c r="EA78" s="56">
        <f t="shared" si="144"/>
        <v>0</v>
      </c>
      <c r="EB78" s="56">
        <f t="shared" si="144"/>
        <v>0</v>
      </c>
      <c r="EC78" s="56">
        <f t="shared" si="144"/>
        <v>0</v>
      </c>
      <c r="ED78" s="56">
        <f t="shared" si="144"/>
        <v>0</v>
      </c>
      <c r="EE78" s="56">
        <f t="shared" si="144"/>
        <v>0</v>
      </c>
      <c r="EF78" s="56">
        <f t="shared" si="144"/>
        <v>0</v>
      </c>
      <c r="EG78" s="56">
        <f t="shared" si="144"/>
        <v>0</v>
      </c>
      <c r="EH78" s="56">
        <f t="shared" si="144"/>
        <v>0</v>
      </c>
      <c r="EI78" s="56">
        <f t="shared" si="144"/>
        <v>0</v>
      </c>
      <c r="EJ78" s="56">
        <f t="shared" si="144"/>
        <v>0</v>
      </c>
      <c r="EK78" s="56">
        <f t="shared" si="144"/>
        <v>0</v>
      </c>
      <c r="EL78" s="56">
        <f t="shared" si="144"/>
        <v>0</v>
      </c>
      <c r="EM78" s="56">
        <f t="shared" si="144"/>
        <v>0</v>
      </c>
      <c r="EN78" s="56">
        <f t="shared" si="144"/>
        <v>0</v>
      </c>
      <c r="EO78" s="56">
        <f t="shared" si="144"/>
        <v>0</v>
      </c>
      <c r="EP78" s="56">
        <f t="shared" si="144"/>
        <v>0</v>
      </c>
      <c r="EQ78" s="65"/>
    </row>
    <row r="79" spans="1:147" s="55" customFormat="1" x14ac:dyDescent="0.2">
      <c r="A79" s="55" t="str">
        <f t="shared" si="118"/>
        <v xml:space="preserve">Moisture Protection </v>
      </c>
      <c r="Z79" s="65"/>
      <c r="AA79" s="56">
        <f t="shared" ref="AA79:BF79" si="145">$Y28*AA$22</f>
        <v>3333.333333333333</v>
      </c>
      <c r="AB79" s="56">
        <f t="shared" si="145"/>
        <v>3333.333333333333</v>
      </c>
      <c r="AC79" s="56">
        <f t="shared" si="145"/>
        <v>3333.333333333333</v>
      </c>
      <c r="AD79" s="56">
        <f t="shared" si="145"/>
        <v>3333.333333333333</v>
      </c>
      <c r="AE79" s="56">
        <f t="shared" si="145"/>
        <v>3333.333333333333</v>
      </c>
      <c r="AF79" s="56">
        <f t="shared" si="145"/>
        <v>3333.333333333333</v>
      </c>
      <c r="AG79" s="56">
        <f t="shared" si="145"/>
        <v>0</v>
      </c>
      <c r="AH79" s="56">
        <f t="shared" si="145"/>
        <v>0</v>
      </c>
      <c r="AI79" s="56">
        <f t="shared" si="145"/>
        <v>0</v>
      </c>
      <c r="AJ79" s="56">
        <f t="shared" si="145"/>
        <v>0</v>
      </c>
      <c r="AK79" s="56">
        <f t="shared" si="145"/>
        <v>0</v>
      </c>
      <c r="AL79" s="56">
        <f t="shared" si="145"/>
        <v>0</v>
      </c>
      <c r="AM79" s="56">
        <f t="shared" si="145"/>
        <v>0</v>
      </c>
      <c r="AN79" s="56">
        <f t="shared" si="145"/>
        <v>0</v>
      </c>
      <c r="AO79" s="56">
        <f t="shared" si="145"/>
        <v>0</v>
      </c>
      <c r="AP79" s="56">
        <f t="shared" si="145"/>
        <v>0</v>
      </c>
      <c r="AQ79" s="56">
        <f t="shared" si="145"/>
        <v>0</v>
      </c>
      <c r="AR79" s="56">
        <f t="shared" si="145"/>
        <v>0</v>
      </c>
      <c r="AS79" s="56">
        <f t="shared" si="145"/>
        <v>0</v>
      </c>
      <c r="AT79" s="56">
        <f t="shared" si="145"/>
        <v>0</v>
      </c>
      <c r="AU79" s="56">
        <f t="shared" si="145"/>
        <v>0</v>
      </c>
      <c r="AV79" s="56">
        <f t="shared" si="145"/>
        <v>0</v>
      </c>
      <c r="AW79" s="56">
        <f t="shared" si="145"/>
        <v>0</v>
      </c>
      <c r="AX79" s="56">
        <f t="shared" si="145"/>
        <v>0</v>
      </c>
      <c r="AY79" s="56">
        <f t="shared" si="145"/>
        <v>0</v>
      </c>
      <c r="AZ79" s="56">
        <f t="shared" si="145"/>
        <v>0</v>
      </c>
      <c r="BA79" s="56">
        <f t="shared" si="145"/>
        <v>0</v>
      </c>
      <c r="BB79" s="56">
        <f t="shared" si="145"/>
        <v>0</v>
      </c>
      <c r="BC79" s="56">
        <f t="shared" si="145"/>
        <v>0</v>
      </c>
      <c r="BD79" s="56">
        <f t="shared" si="145"/>
        <v>0</v>
      </c>
      <c r="BE79" s="56">
        <f t="shared" si="145"/>
        <v>0</v>
      </c>
      <c r="BF79" s="56">
        <f t="shared" si="145"/>
        <v>0</v>
      </c>
      <c r="BG79" s="56">
        <f t="shared" ref="BG79:CL79" si="146">$Y28*BG$22</f>
        <v>0</v>
      </c>
      <c r="BH79" s="56">
        <f t="shared" si="146"/>
        <v>0</v>
      </c>
      <c r="BI79" s="56">
        <f t="shared" si="146"/>
        <v>0</v>
      </c>
      <c r="BJ79" s="56">
        <f t="shared" si="146"/>
        <v>0</v>
      </c>
      <c r="BK79" s="56">
        <f t="shared" si="146"/>
        <v>0</v>
      </c>
      <c r="BL79" s="56">
        <f t="shared" si="146"/>
        <v>0</v>
      </c>
      <c r="BM79" s="56">
        <f t="shared" si="146"/>
        <v>0</v>
      </c>
      <c r="BN79" s="56">
        <f t="shared" si="146"/>
        <v>0</v>
      </c>
      <c r="BO79" s="56">
        <f t="shared" si="146"/>
        <v>0</v>
      </c>
      <c r="BP79" s="56">
        <f t="shared" si="146"/>
        <v>0</v>
      </c>
      <c r="BQ79" s="56">
        <f t="shared" si="146"/>
        <v>0</v>
      </c>
      <c r="BR79" s="56">
        <f t="shared" si="146"/>
        <v>0</v>
      </c>
      <c r="BS79" s="56">
        <f t="shared" si="146"/>
        <v>0</v>
      </c>
      <c r="BT79" s="56">
        <f t="shared" si="146"/>
        <v>0</v>
      </c>
      <c r="BU79" s="56">
        <f t="shared" si="146"/>
        <v>0</v>
      </c>
      <c r="BV79" s="56">
        <f t="shared" si="146"/>
        <v>0</v>
      </c>
      <c r="BW79" s="56">
        <f t="shared" si="146"/>
        <v>0</v>
      </c>
      <c r="BX79" s="56">
        <f t="shared" si="146"/>
        <v>0</v>
      </c>
      <c r="BY79" s="56">
        <f t="shared" si="146"/>
        <v>0</v>
      </c>
      <c r="BZ79" s="56">
        <f t="shared" si="146"/>
        <v>0</v>
      </c>
      <c r="CA79" s="56">
        <f t="shared" si="146"/>
        <v>0</v>
      </c>
      <c r="CB79" s="56">
        <f t="shared" si="146"/>
        <v>0</v>
      </c>
      <c r="CC79" s="56">
        <f t="shared" si="146"/>
        <v>0</v>
      </c>
      <c r="CD79" s="56">
        <f t="shared" si="146"/>
        <v>0</v>
      </c>
      <c r="CE79" s="56">
        <f t="shared" si="146"/>
        <v>0</v>
      </c>
      <c r="CF79" s="56">
        <f t="shared" si="146"/>
        <v>0</v>
      </c>
      <c r="CG79" s="56">
        <f t="shared" si="146"/>
        <v>0</v>
      </c>
      <c r="CH79" s="56">
        <f t="shared" si="146"/>
        <v>0</v>
      </c>
      <c r="CI79" s="56">
        <f t="shared" si="146"/>
        <v>0</v>
      </c>
      <c r="CJ79" s="56">
        <f t="shared" si="146"/>
        <v>0</v>
      </c>
      <c r="CK79" s="56">
        <f t="shared" si="146"/>
        <v>0</v>
      </c>
      <c r="CL79" s="56">
        <f t="shared" si="146"/>
        <v>0</v>
      </c>
      <c r="CM79" s="56">
        <f t="shared" ref="CM79:DR79" si="147">$Y28*CM$22</f>
        <v>0</v>
      </c>
      <c r="CN79" s="56">
        <f t="shared" si="147"/>
        <v>0</v>
      </c>
      <c r="CO79" s="56">
        <f t="shared" si="147"/>
        <v>0</v>
      </c>
      <c r="CP79" s="56">
        <f t="shared" si="147"/>
        <v>0</v>
      </c>
      <c r="CQ79" s="56">
        <f t="shared" si="147"/>
        <v>0</v>
      </c>
      <c r="CR79" s="56">
        <f t="shared" si="147"/>
        <v>0</v>
      </c>
      <c r="CS79" s="56">
        <f t="shared" si="147"/>
        <v>0</v>
      </c>
      <c r="CT79" s="56">
        <f t="shared" si="147"/>
        <v>0</v>
      </c>
      <c r="CU79" s="56">
        <f t="shared" si="147"/>
        <v>0</v>
      </c>
      <c r="CV79" s="56">
        <f t="shared" si="147"/>
        <v>0</v>
      </c>
      <c r="CW79" s="56">
        <f t="shared" si="147"/>
        <v>0</v>
      </c>
      <c r="CX79" s="56">
        <f t="shared" si="147"/>
        <v>0</v>
      </c>
      <c r="CY79" s="56">
        <f t="shared" si="147"/>
        <v>0</v>
      </c>
      <c r="CZ79" s="56">
        <f t="shared" si="147"/>
        <v>0</v>
      </c>
      <c r="DA79" s="56">
        <f t="shared" si="147"/>
        <v>0</v>
      </c>
      <c r="DB79" s="56">
        <f t="shared" si="147"/>
        <v>0</v>
      </c>
      <c r="DC79" s="56">
        <f t="shared" si="147"/>
        <v>0</v>
      </c>
      <c r="DD79" s="56">
        <f t="shared" si="147"/>
        <v>0</v>
      </c>
      <c r="DE79" s="56">
        <f t="shared" si="147"/>
        <v>0</v>
      </c>
      <c r="DF79" s="56">
        <f t="shared" si="147"/>
        <v>0</v>
      </c>
      <c r="DG79" s="56">
        <f t="shared" si="147"/>
        <v>0</v>
      </c>
      <c r="DH79" s="56">
        <f t="shared" si="147"/>
        <v>0</v>
      </c>
      <c r="DI79" s="56">
        <f t="shared" si="147"/>
        <v>0</v>
      </c>
      <c r="DJ79" s="56">
        <f t="shared" si="147"/>
        <v>0</v>
      </c>
      <c r="DK79" s="56">
        <f t="shared" si="147"/>
        <v>0</v>
      </c>
      <c r="DL79" s="56">
        <f t="shared" si="147"/>
        <v>0</v>
      </c>
      <c r="DM79" s="56">
        <f t="shared" si="147"/>
        <v>0</v>
      </c>
      <c r="DN79" s="56">
        <f t="shared" si="147"/>
        <v>0</v>
      </c>
      <c r="DO79" s="56">
        <f t="shared" si="147"/>
        <v>0</v>
      </c>
      <c r="DP79" s="56">
        <f t="shared" si="147"/>
        <v>0</v>
      </c>
      <c r="DQ79" s="56">
        <f t="shared" si="147"/>
        <v>0</v>
      </c>
      <c r="DR79" s="56">
        <f t="shared" si="147"/>
        <v>0</v>
      </c>
      <c r="DS79" s="56">
        <f t="shared" ref="DS79:EP79" si="148">$Y28*DS$22</f>
        <v>0</v>
      </c>
      <c r="DT79" s="56">
        <f t="shared" si="148"/>
        <v>0</v>
      </c>
      <c r="DU79" s="56">
        <f t="shared" si="148"/>
        <v>0</v>
      </c>
      <c r="DV79" s="56">
        <f t="shared" si="148"/>
        <v>0</v>
      </c>
      <c r="DW79" s="56">
        <f t="shared" si="148"/>
        <v>0</v>
      </c>
      <c r="DX79" s="56">
        <f t="shared" si="148"/>
        <v>0</v>
      </c>
      <c r="DY79" s="56">
        <f t="shared" si="148"/>
        <v>0</v>
      </c>
      <c r="DZ79" s="56">
        <f t="shared" si="148"/>
        <v>0</v>
      </c>
      <c r="EA79" s="56">
        <f t="shared" si="148"/>
        <v>0</v>
      </c>
      <c r="EB79" s="56">
        <f t="shared" si="148"/>
        <v>0</v>
      </c>
      <c r="EC79" s="56">
        <f t="shared" si="148"/>
        <v>0</v>
      </c>
      <c r="ED79" s="56">
        <f t="shared" si="148"/>
        <v>0</v>
      </c>
      <c r="EE79" s="56">
        <f t="shared" si="148"/>
        <v>0</v>
      </c>
      <c r="EF79" s="56">
        <f t="shared" si="148"/>
        <v>0</v>
      </c>
      <c r="EG79" s="56">
        <f t="shared" si="148"/>
        <v>0</v>
      </c>
      <c r="EH79" s="56">
        <f t="shared" si="148"/>
        <v>0</v>
      </c>
      <c r="EI79" s="56">
        <f t="shared" si="148"/>
        <v>0</v>
      </c>
      <c r="EJ79" s="56">
        <f t="shared" si="148"/>
        <v>0</v>
      </c>
      <c r="EK79" s="56">
        <f t="shared" si="148"/>
        <v>0</v>
      </c>
      <c r="EL79" s="56">
        <f t="shared" si="148"/>
        <v>0</v>
      </c>
      <c r="EM79" s="56">
        <f t="shared" si="148"/>
        <v>0</v>
      </c>
      <c r="EN79" s="56">
        <f t="shared" si="148"/>
        <v>0</v>
      </c>
      <c r="EO79" s="56">
        <f t="shared" si="148"/>
        <v>0</v>
      </c>
      <c r="EP79" s="56">
        <f t="shared" si="148"/>
        <v>0</v>
      </c>
      <c r="EQ79" s="65"/>
    </row>
    <row r="80" spans="1:147" s="55" customFormat="1" x14ac:dyDescent="0.2">
      <c r="A80" s="55" t="str">
        <f t="shared" si="118"/>
        <v xml:space="preserve">Windows &amp; Doors </v>
      </c>
      <c r="Z80" s="65"/>
      <c r="AA80" s="56">
        <f t="shared" ref="AA80:BF80" si="149">$Y29*AA$22</f>
        <v>3333.333333333333</v>
      </c>
      <c r="AB80" s="56">
        <f t="shared" si="149"/>
        <v>3333.333333333333</v>
      </c>
      <c r="AC80" s="56">
        <f t="shared" si="149"/>
        <v>3333.333333333333</v>
      </c>
      <c r="AD80" s="56">
        <f t="shared" si="149"/>
        <v>3333.333333333333</v>
      </c>
      <c r="AE80" s="56">
        <f t="shared" si="149"/>
        <v>3333.333333333333</v>
      </c>
      <c r="AF80" s="56">
        <f t="shared" si="149"/>
        <v>3333.333333333333</v>
      </c>
      <c r="AG80" s="56">
        <f t="shared" si="149"/>
        <v>0</v>
      </c>
      <c r="AH80" s="56">
        <f t="shared" si="149"/>
        <v>0</v>
      </c>
      <c r="AI80" s="56">
        <f t="shared" si="149"/>
        <v>0</v>
      </c>
      <c r="AJ80" s="56">
        <f t="shared" si="149"/>
        <v>0</v>
      </c>
      <c r="AK80" s="56">
        <f t="shared" si="149"/>
        <v>0</v>
      </c>
      <c r="AL80" s="56">
        <f t="shared" si="149"/>
        <v>0</v>
      </c>
      <c r="AM80" s="56">
        <f t="shared" si="149"/>
        <v>0</v>
      </c>
      <c r="AN80" s="56">
        <f t="shared" si="149"/>
        <v>0</v>
      </c>
      <c r="AO80" s="56">
        <f t="shared" si="149"/>
        <v>0</v>
      </c>
      <c r="AP80" s="56">
        <f t="shared" si="149"/>
        <v>0</v>
      </c>
      <c r="AQ80" s="56">
        <f t="shared" si="149"/>
        <v>0</v>
      </c>
      <c r="AR80" s="56">
        <f t="shared" si="149"/>
        <v>0</v>
      </c>
      <c r="AS80" s="56">
        <f t="shared" si="149"/>
        <v>0</v>
      </c>
      <c r="AT80" s="56">
        <f t="shared" si="149"/>
        <v>0</v>
      </c>
      <c r="AU80" s="56">
        <f t="shared" si="149"/>
        <v>0</v>
      </c>
      <c r="AV80" s="56">
        <f t="shared" si="149"/>
        <v>0</v>
      </c>
      <c r="AW80" s="56">
        <f t="shared" si="149"/>
        <v>0</v>
      </c>
      <c r="AX80" s="56">
        <f t="shared" si="149"/>
        <v>0</v>
      </c>
      <c r="AY80" s="56">
        <f t="shared" si="149"/>
        <v>0</v>
      </c>
      <c r="AZ80" s="56">
        <f t="shared" si="149"/>
        <v>0</v>
      </c>
      <c r="BA80" s="56">
        <f t="shared" si="149"/>
        <v>0</v>
      </c>
      <c r="BB80" s="56">
        <f t="shared" si="149"/>
        <v>0</v>
      </c>
      <c r="BC80" s="56">
        <f t="shared" si="149"/>
        <v>0</v>
      </c>
      <c r="BD80" s="56">
        <f t="shared" si="149"/>
        <v>0</v>
      </c>
      <c r="BE80" s="56">
        <f t="shared" si="149"/>
        <v>0</v>
      </c>
      <c r="BF80" s="56">
        <f t="shared" si="149"/>
        <v>0</v>
      </c>
      <c r="BG80" s="56">
        <f t="shared" ref="BG80:CL80" si="150">$Y29*BG$22</f>
        <v>0</v>
      </c>
      <c r="BH80" s="56">
        <f t="shared" si="150"/>
        <v>0</v>
      </c>
      <c r="BI80" s="56">
        <f t="shared" si="150"/>
        <v>0</v>
      </c>
      <c r="BJ80" s="56">
        <f t="shared" si="150"/>
        <v>0</v>
      </c>
      <c r="BK80" s="56">
        <f t="shared" si="150"/>
        <v>0</v>
      </c>
      <c r="BL80" s="56">
        <f t="shared" si="150"/>
        <v>0</v>
      </c>
      <c r="BM80" s="56">
        <f t="shared" si="150"/>
        <v>0</v>
      </c>
      <c r="BN80" s="56">
        <f t="shared" si="150"/>
        <v>0</v>
      </c>
      <c r="BO80" s="56">
        <f t="shared" si="150"/>
        <v>0</v>
      </c>
      <c r="BP80" s="56">
        <f t="shared" si="150"/>
        <v>0</v>
      </c>
      <c r="BQ80" s="56">
        <f t="shared" si="150"/>
        <v>0</v>
      </c>
      <c r="BR80" s="56">
        <f t="shared" si="150"/>
        <v>0</v>
      </c>
      <c r="BS80" s="56">
        <f t="shared" si="150"/>
        <v>0</v>
      </c>
      <c r="BT80" s="56">
        <f t="shared" si="150"/>
        <v>0</v>
      </c>
      <c r="BU80" s="56">
        <f t="shared" si="150"/>
        <v>0</v>
      </c>
      <c r="BV80" s="56">
        <f t="shared" si="150"/>
        <v>0</v>
      </c>
      <c r="BW80" s="56">
        <f t="shared" si="150"/>
        <v>0</v>
      </c>
      <c r="BX80" s="56">
        <f t="shared" si="150"/>
        <v>0</v>
      </c>
      <c r="BY80" s="56">
        <f t="shared" si="150"/>
        <v>0</v>
      </c>
      <c r="BZ80" s="56">
        <f t="shared" si="150"/>
        <v>0</v>
      </c>
      <c r="CA80" s="56">
        <f t="shared" si="150"/>
        <v>0</v>
      </c>
      <c r="CB80" s="56">
        <f t="shared" si="150"/>
        <v>0</v>
      </c>
      <c r="CC80" s="56">
        <f t="shared" si="150"/>
        <v>0</v>
      </c>
      <c r="CD80" s="56">
        <f t="shared" si="150"/>
        <v>0</v>
      </c>
      <c r="CE80" s="56">
        <f t="shared" si="150"/>
        <v>0</v>
      </c>
      <c r="CF80" s="56">
        <f t="shared" si="150"/>
        <v>0</v>
      </c>
      <c r="CG80" s="56">
        <f t="shared" si="150"/>
        <v>0</v>
      </c>
      <c r="CH80" s="56">
        <f t="shared" si="150"/>
        <v>0</v>
      </c>
      <c r="CI80" s="56">
        <f t="shared" si="150"/>
        <v>0</v>
      </c>
      <c r="CJ80" s="56">
        <f t="shared" si="150"/>
        <v>0</v>
      </c>
      <c r="CK80" s="56">
        <f t="shared" si="150"/>
        <v>0</v>
      </c>
      <c r="CL80" s="56">
        <f t="shared" si="150"/>
        <v>0</v>
      </c>
      <c r="CM80" s="56">
        <f t="shared" ref="CM80:DR80" si="151">$Y29*CM$22</f>
        <v>0</v>
      </c>
      <c r="CN80" s="56">
        <f t="shared" si="151"/>
        <v>0</v>
      </c>
      <c r="CO80" s="56">
        <f t="shared" si="151"/>
        <v>0</v>
      </c>
      <c r="CP80" s="56">
        <f t="shared" si="151"/>
        <v>0</v>
      </c>
      <c r="CQ80" s="56">
        <f t="shared" si="151"/>
        <v>0</v>
      </c>
      <c r="CR80" s="56">
        <f t="shared" si="151"/>
        <v>0</v>
      </c>
      <c r="CS80" s="56">
        <f t="shared" si="151"/>
        <v>0</v>
      </c>
      <c r="CT80" s="56">
        <f t="shared" si="151"/>
        <v>0</v>
      </c>
      <c r="CU80" s="56">
        <f t="shared" si="151"/>
        <v>0</v>
      </c>
      <c r="CV80" s="56">
        <f t="shared" si="151"/>
        <v>0</v>
      </c>
      <c r="CW80" s="56">
        <f t="shared" si="151"/>
        <v>0</v>
      </c>
      <c r="CX80" s="56">
        <f t="shared" si="151"/>
        <v>0</v>
      </c>
      <c r="CY80" s="56">
        <f t="shared" si="151"/>
        <v>0</v>
      </c>
      <c r="CZ80" s="56">
        <f t="shared" si="151"/>
        <v>0</v>
      </c>
      <c r="DA80" s="56">
        <f t="shared" si="151"/>
        <v>0</v>
      </c>
      <c r="DB80" s="56">
        <f t="shared" si="151"/>
        <v>0</v>
      </c>
      <c r="DC80" s="56">
        <f t="shared" si="151"/>
        <v>0</v>
      </c>
      <c r="DD80" s="56">
        <f t="shared" si="151"/>
        <v>0</v>
      </c>
      <c r="DE80" s="56">
        <f t="shared" si="151"/>
        <v>0</v>
      </c>
      <c r="DF80" s="56">
        <f t="shared" si="151"/>
        <v>0</v>
      </c>
      <c r="DG80" s="56">
        <f t="shared" si="151"/>
        <v>0</v>
      </c>
      <c r="DH80" s="56">
        <f t="shared" si="151"/>
        <v>0</v>
      </c>
      <c r="DI80" s="56">
        <f t="shared" si="151"/>
        <v>0</v>
      </c>
      <c r="DJ80" s="56">
        <f t="shared" si="151"/>
        <v>0</v>
      </c>
      <c r="DK80" s="56">
        <f t="shared" si="151"/>
        <v>0</v>
      </c>
      <c r="DL80" s="56">
        <f t="shared" si="151"/>
        <v>0</v>
      </c>
      <c r="DM80" s="56">
        <f t="shared" si="151"/>
        <v>0</v>
      </c>
      <c r="DN80" s="56">
        <f t="shared" si="151"/>
        <v>0</v>
      </c>
      <c r="DO80" s="56">
        <f t="shared" si="151"/>
        <v>0</v>
      </c>
      <c r="DP80" s="56">
        <f t="shared" si="151"/>
        <v>0</v>
      </c>
      <c r="DQ80" s="56">
        <f t="shared" si="151"/>
        <v>0</v>
      </c>
      <c r="DR80" s="56">
        <f t="shared" si="151"/>
        <v>0</v>
      </c>
      <c r="DS80" s="56">
        <f t="shared" ref="DS80:EP80" si="152">$Y29*DS$22</f>
        <v>0</v>
      </c>
      <c r="DT80" s="56">
        <f t="shared" si="152"/>
        <v>0</v>
      </c>
      <c r="DU80" s="56">
        <f t="shared" si="152"/>
        <v>0</v>
      </c>
      <c r="DV80" s="56">
        <f t="shared" si="152"/>
        <v>0</v>
      </c>
      <c r="DW80" s="56">
        <f t="shared" si="152"/>
        <v>0</v>
      </c>
      <c r="DX80" s="56">
        <f t="shared" si="152"/>
        <v>0</v>
      </c>
      <c r="DY80" s="56">
        <f t="shared" si="152"/>
        <v>0</v>
      </c>
      <c r="DZ80" s="56">
        <f t="shared" si="152"/>
        <v>0</v>
      </c>
      <c r="EA80" s="56">
        <f t="shared" si="152"/>
        <v>0</v>
      </c>
      <c r="EB80" s="56">
        <f t="shared" si="152"/>
        <v>0</v>
      </c>
      <c r="EC80" s="56">
        <f t="shared" si="152"/>
        <v>0</v>
      </c>
      <c r="ED80" s="56">
        <f t="shared" si="152"/>
        <v>0</v>
      </c>
      <c r="EE80" s="56">
        <f t="shared" si="152"/>
        <v>0</v>
      </c>
      <c r="EF80" s="56">
        <f t="shared" si="152"/>
        <v>0</v>
      </c>
      <c r="EG80" s="56">
        <f t="shared" si="152"/>
        <v>0</v>
      </c>
      <c r="EH80" s="56">
        <f t="shared" si="152"/>
        <v>0</v>
      </c>
      <c r="EI80" s="56">
        <f t="shared" si="152"/>
        <v>0</v>
      </c>
      <c r="EJ80" s="56">
        <f t="shared" si="152"/>
        <v>0</v>
      </c>
      <c r="EK80" s="56">
        <f t="shared" si="152"/>
        <v>0</v>
      </c>
      <c r="EL80" s="56">
        <f t="shared" si="152"/>
        <v>0</v>
      </c>
      <c r="EM80" s="56">
        <f t="shared" si="152"/>
        <v>0</v>
      </c>
      <c r="EN80" s="56">
        <f t="shared" si="152"/>
        <v>0</v>
      </c>
      <c r="EO80" s="56">
        <f t="shared" si="152"/>
        <v>0</v>
      </c>
      <c r="EP80" s="56">
        <f t="shared" si="152"/>
        <v>0</v>
      </c>
      <c r="EQ80" s="65"/>
    </row>
    <row r="81" spans="1:147" s="55" customFormat="1" x14ac:dyDescent="0.2">
      <c r="A81" s="55" t="str">
        <f t="shared" si="118"/>
        <v xml:space="preserve">Finishing </v>
      </c>
      <c r="Z81" s="65"/>
      <c r="AA81" s="56">
        <f t="shared" ref="AA81:BF81" si="153">$Y30*AA$22</f>
        <v>5833.333333333333</v>
      </c>
      <c r="AB81" s="56">
        <f t="shared" si="153"/>
        <v>5833.333333333333</v>
      </c>
      <c r="AC81" s="56">
        <f t="shared" si="153"/>
        <v>5833.333333333333</v>
      </c>
      <c r="AD81" s="56">
        <f t="shared" si="153"/>
        <v>5833.333333333333</v>
      </c>
      <c r="AE81" s="56">
        <f t="shared" si="153"/>
        <v>5833.333333333333</v>
      </c>
      <c r="AF81" s="56">
        <f t="shared" si="153"/>
        <v>5833.333333333333</v>
      </c>
      <c r="AG81" s="56">
        <f t="shared" si="153"/>
        <v>0</v>
      </c>
      <c r="AH81" s="56">
        <f t="shared" si="153"/>
        <v>0</v>
      </c>
      <c r="AI81" s="56">
        <f t="shared" si="153"/>
        <v>0</v>
      </c>
      <c r="AJ81" s="56">
        <f t="shared" si="153"/>
        <v>0</v>
      </c>
      <c r="AK81" s="56">
        <f t="shared" si="153"/>
        <v>0</v>
      </c>
      <c r="AL81" s="56">
        <f t="shared" si="153"/>
        <v>0</v>
      </c>
      <c r="AM81" s="56">
        <f t="shared" si="153"/>
        <v>0</v>
      </c>
      <c r="AN81" s="56">
        <f t="shared" si="153"/>
        <v>0</v>
      </c>
      <c r="AO81" s="56">
        <f t="shared" si="153"/>
        <v>0</v>
      </c>
      <c r="AP81" s="56">
        <f t="shared" si="153"/>
        <v>0</v>
      </c>
      <c r="AQ81" s="56">
        <f t="shared" si="153"/>
        <v>0</v>
      </c>
      <c r="AR81" s="56">
        <f t="shared" si="153"/>
        <v>0</v>
      </c>
      <c r="AS81" s="56">
        <f t="shared" si="153"/>
        <v>0</v>
      </c>
      <c r="AT81" s="56">
        <f t="shared" si="153"/>
        <v>0</v>
      </c>
      <c r="AU81" s="56">
        <f t="shared" si="153"/>
        <v>0</v>
      </c>
      <c r="AV81" s="56">
        <f t="shared" si="153"/>
        <v>0</v>
      </c>
      <c r="AW81" s="56">
        <f t="shared" si="153"/>
        <v>0</v>
      </c>
      <c r="AX81" s="56">
        <f t="shared" si="153"/>
        <v>0</v>
      </c>
      <c r="AY81" s="56">
        <f t="shared" si="153"/>
        <v>0</v>
      </c>
      <c r="AZ81" s="56">
        <f t="shared" si="153"/>
        <v>0</v>
      </c>
      <c r="BA81" s="56">
        <f t="shared" si="153"/>
        <v>0</v>
      </c>
      <c r="BB81" s="56">
        <f t="shared" si="153"/>
        <v>0</v>
      </c>
      <c r="BC81" s="56">
        <f t="shared" si="153"/>
        <v>0</v>
      </c>
      <c r="BD81" s="56">
        <f t="shared" si="153"/>
        <v>0</v>
      </c>
      <c r="BE81" s="56">
        <f t="shared" si="153"/>
        <v>0</v>
      </c>
      <c r="BF81" s="56">
        <f t="shared" si="153"/>
        <v>0</v>
      </c>
      <c r="BG81" s="56">
        <f t="shared" ref="BG81:CL81" si="154">$Y30*BG$22</f>
        <v>0</v>
      </c>
      <c r="BH81" s="56">
        <f t="shared" si="154"/>
        <v>0</v>
      </c>
      <c r="BI81" s="56">
        <f t="shared" si="154"/>
        <v>0</v>
      </c>
      <c r="BJ81" s="56">
        <f t="shared" si="154"/>
        <v>0</v>
      </c>
      <c r="BK81" s="56">
        <f t="shared" si="154"/>
        <v>0</v>
      </c>
      <c r="BL81" s="56">
        <f t="shared" si="154"/>
        <v>0</v>
      </c>
      <c r="BM81" s="56">
        <f t="shared" si="154"/>
        <v>0</v>
      </c>
      <c r="BN81" s="56">
        <f t="shared" si="154"/>
        <v>0</v>
      </c>
      <c r="BO81" s="56">
        <f t="shared" si="154"/>
        <v>0</v>
      </c>
      <c r="BP81" s="56">
        <f t="shared" si="154"/>
        <v>0</v>
      </c>
      <c r="BQ81" s="56">
        <f t="shared" si="154"/>
        <v>0</v>
      </c>
      <c r="BR81" s="56">
        <f t="shared" si="154"/>
        <v>0</v>
      </c>
      <c r="BS81" s="56">
        <f t="shared" si="154"/>
        <v>0</v>
      </c>
      <c r="BT81" s="56">
        <f t="shared" si="154"/>
        <v>0</v>
      </c>
      <c r="BU81" s="56">
        <f t="shared" si="154"/>
        <v>0</v>
      </c>
      <c r="BV81" s="56">
        <f t="shared" si="154"/>
        <v>0</v>
      </c>
      <c r="BW81" s="56">
        <f t="shared" si="154"/>
        <v>0</v>
      </c>
      <c r="BX81" s="56">
        <f t="shared" si="154"/>
        <v>0</v>
      </c>
      <c r="BY81" s="56">
        <f t="shared" si="154"/>
        <v>0</v>
      </c>
      <c r="BZ81" s="56">
        <f t="shared" si="154"/>
        <v>0</v>
      </c>
      <c r="CA81" s="56">
        <f t="shared" si="154"/>
        <v>0</v>
      </c>
      <c r="CB81" s="56">
        <f t="shared" si="154"/>
        <v>0</v>
      </c>
      <c r="CC81" s="56">
        <f t="shared" si="154"/>
        <v>0</v>
      </c>
      <c r="CD81" s="56">
        <f t="shared" si="154"/>
        <v>0</v>
      </c>
      <c r="CE81" s="56">
        <f t="shared" si="154"/>
        <v>0</v>
      </c>
      <c r="CF81" s="56">
        <f t="shared" si="154"/>
        <v>0</v>
      </c>
      <c r="CG81" s="56">
        <f t="shared" si="154"/>
        <v>0</v>
      </c>
      <c r="CH81" s="56">
        <f t="shared" si="154"/>
        <v>0</v>
      </c>
      <c r="CI81" s="56">
        <f t="shared" si="154"/>
        <v>0</v>
      </c>
      <c r="CJ81" s="56">
        <f t="shared" si="154"/>
        <v>0</v>
      </c>
      <c r="CK81" s="56">
        <f t="shared" si="154"/>
        <v>0</v>
      </c>
      <c r="CL81" s="56">
        <f t="shared" si="154"/>
        <v>0</v>
      </c>
      <c r="CM81" s="56">
        <f t="shared" ref="CM81:DR81" si="155">$Y30*CM$22</f>
        <v>0</v>
      </c>
      <c r="CN81" s="56">
        <f t="shared" si="155"/>
        <v>0</v>
      </c>
      <c r="CO81" s="56">
        <f t="shared" si="155"/>
        <v>0</v>
      </c>
      <c r="CP81" s="56">
        <f t="shared" si="155"/>
        <v>0</v>
      </c>
      <c r="CQ81" s="56">
        <f t="shared" si="155"/>
        <v>0</v>
      </c>
      <c r="CR81" s="56">
        <f t="shared" si="155"/>
        <v>0</v>
      </c>
      <c r="CS81" s="56">
        <f t="shared" si="155"/>
        <v>0</v>
      </c>
      <c r="CT81" s="56">
        <f t="shared" si="155"/>
        <v>0</v>
      </c>
      <c r="CU81" s="56">
        <f t="shared" si="155"/>
        <v>0</v>
      </c>
      <c r="CV81" s="56">
        <f t="shared" si="155"/>
        <v>0</v>
      </c>
      <c r="CW81" s="56">
        <f t="shared" si="155"/>
        <v>0</v>
      </c>
      <c r="CX81" s="56">
        <f t="shared" si="155"/>
        <v>0</v>
      </c>
      <c r="CY81" s="56">
        <f t="shared" si="155"/>
        <v>0</v>
      </c>
      <c r="CZ81" s="56">
        <f t="shared" si="155"/>
        <v>0</v>
      </c>
      <c r="DA81" s="56">
        <f t="shared" si="155"/>
        <v>0</v>
      </c>
      <c r="DB81" s="56">
        <f t="shared" si="155"/>
        <v>0</v>
      </c>
      <c r="DC81" s="56">
        <f t="shared" si="155"/>
        <v>0</v>
      </c>
      <c r="DD81" s="56">
        <f t="shared" si="155"/>
        <v>0</v>
      </c>
      <c r="DE81" s="56">
        <f t="shared" si="155"/>
        <v>0</v>
      </c>
      <c r="DF81" s="56">
        <f t="shared" si="155"/>
        <v>0</v>
      </c>
      <c r="DG81" s="56">
        <f t="shared" si="155"/>
        <v>0</v>
      </c>
      <c r="DH81" s="56">
        <f t="shared" si="155"/>
        <v>0</v>
      </c>
      <c r="DI81" s="56">
        <f t="shared" si="155"/>
        <v>0</v>
      </c>
      <c r="DJ81" s="56">
        <f t="shared" si="155"/>
        <v>0</v>
      </c>
      <c r="DK81" s="56">
        <f t="shared" si="155"/>
        <v>0</v>
      </c>
      <c r="DL81" s="56">
        <f t="shared" si="155"/>
        <v>0</v>
      </c>
      <c r="DM81" s="56">
        <f t="shared" si="155"/>
        <v>0</v>
      </c>
      <c r="DN81" s="56">
        <f t="shared" si="155"/>
        <v>0</v>
      </c>
      <c r="DO81" s="56">
        <f t="shared" si="155"/>
        <v>0</v>
      </c>
      <c r="DP81" s="56">
        <f t="shared" si="155"/>
        <v>0</v>
      </c>
      <c r="DQ81" s="56">
        <f t="shared" si="155"/>
        <v>0</v>
      </c>
      <c r="DR81" s="56">
        <f t="shared" si="155"/>
        <v>0</v>
      </c>
      <c r="DS81" s="56">
        <f t="shared" ref="DS81:EP81" si="156">$Y30*DS$22</f>
        <v>0</v>
      </c>
      <c r="DT81" s="56">
        <f t="shared" si="156"/>
        <v>0</v>
      </c>
      <c r="DU81" s="56">
        <f t="shared" si="156"/>
        <v>0</v>
      </c>
      <c r="DV81" s="56">
        <f t="shared" si="156"/>
        <v>0</v>
      </c>
      <c r="DW81" s="56">
        <f t="shared" si="156"/>
        <v>0</v>
      </c>
      <c r="DX81" s="56">
        <f t="shared" si="156"/>
        <v>0</v>
      </c>
      <c r="DY81" s="56">
        <f t="shared" si="156"/>
        <v>0</v>
      </c>
      <c r="DZ81" s="56">
        <f t="shared" si="156"/>
        <v>0</v>
      </c>
      <c r="EA81" s="56">
        <f t="shared" si="156"/>
        <v>0</v>
      </c>
      <c r="EB81" s="56">
        <f t="shared" si="156"/>
        <v>0</v>
      </c>
      <c r="EC81" s="56">
        <f t="shared" si="156"/>
        <v>0</v>
      </c>
      <c r="ED81" s="56">
        <f t="shared" si="156"/>
        <v>0</v>
      </c>
      <c r="EE81" s="56">
        <f t="shared" si="156"/>
        <v>0</v>
      </c>
      <c r="EF81" s="56">
        <f t="shared" si="156"/>
        <v>0</v>
      </c>
      <c r="EG81" s="56">
        <f t="shared" si="156"/>
        <v>0</v>
      </c>
      <c r="EH81" s="56">
        <f t="shared" si="156"/>
        <v>0</v>
      </c>
      <c r="EI81" s="56">
        <f t="shared" si="156"/>
        <v>0</v>
      </c>
      <c r="EJ81" s="56">
        <f t="shared" si="156"/>
        <v>0</v>
      </c>
      <c r="EK81" s="56">
        <f t="shared" si="156"/>
        <v>0</v>
      </c>
      <c r="EL81" s="56">
        <f t="shared" si="156"/>
        <v>0</v>
      </c>
      <c r="EM81" s="56">
        <f t="shared" si="156"/>
        <v>0</v>
      </c>
      <c r="EN81" s="56">
        <f t="shared" si="156"/>
        <v>0</v>
      </c>
      <c r="EO81" s="56">
        <f t="shared" si="156"/>
        <v>0</v>
      </c>
      <c r="EP81" s="56">
        <f t="shared" si="156"/>
        <v>0</v>
      </c>
      <c r="EQ81" s="65"/>
    </row>
    <row r="82" spans="1:147" s="55" customFormat="1" x14ac:dyDescent="0.2">
      <c r="A82" s="55" t="str">
        <f t="shared" si="118"/>
        <v xml:space="preserve">Specialties </v>
      </c>
      <c r="Z82" s="65"/>
      <c r="AA82" s="56">
        <f t="shared" ref="AA82:BF82" si="157">$Y31*AA$22</f>
        <v>25000</v>
      </c>
      <c r="AB82" s="56">
        <f t="shared" si="157"/>
        <v>25000</v>
      </c>
      <c r="AC82" s="56">
        <f t="shared" si="157"/>
        <v>25000</v>
      </c>
      <c r="AD82" s="56">
        <f t="shared" si="157"/>
        <v>25000</v>
      </c>
      <c r="AE82" s="56">
        <f t="shared" si="157"/>
        <v>25000</v>
      </c>
      <c r="AF82" s="56">
        <f t="shared" si="157"/>
        <v>25000</v>
      </c>
      <c r="AG82" s="56">
        <f t="shared" si="157"/>
        <v>0</v>
      </c>
      <c r="AH82" s="56">
        <f t="shared" si="157"/>
        <v>0</v>
      </c>
      <c r="AI82" s="56">
        <f t="shared" si="157"/>
        <v>0</v>
      </c>
      <c r="AJ82" s="56">
        <f t="shared" si="157"/>
        <v>0</v>
      </c>
      <c r="AK82" s="56">
        <f t="shared" si="157"/>
        <v>0</v>
      </c>
      <c r="AL82" s="56">
        <f t="shared" si="157"/>
        <v>0</v>
      </c>
      <c r="AM82" s="56">
        <f t="shared" si="157"/>
        <v>0</v>
      </c>
      <c r="AN82" s="56">
        <f t="shared" si="157"/>
        <v>0</v>
      </c>
      <c r="AO82" s="56">
        <f t="shared" si="157"/>
        <v>0</v>
      </c>
      <c r="AP82" s="56">
        <f t="shared" si="157"/>
        <v>0</v>
      </c>
      <c r="AQ82" s="56">
        <f t="shared" si="157"/>
        <v>0</v>
      </c>
      <c r="AR82" s="56">
        <f t="shared" si="157"/>
        <v>0</v>
      </c>
      <c r="AS82" s="56">
        <f t="shared" si="157"/>
        <v>0</v>
      </c>
      <c r="AT82" s="56">
        <f t="shared" si="157"/>
        <v>0</v>
      </c>
      <c r="AU82" s="56">
        <f t="shared" si="157"/>
        <v>0</v>
      </c>
      <c r="AV82" s="56">
        <f t="shared" si="157"/>
        <v>0</v>
      </c>
      <c r="AW82" s="56">
        <f t="shared" si="157"/>
        <v>0</v>
      </c>
      <c r="AX82" s="56">
        <f t="shared" si="157"/>
        <v>0</v>
      </c>
      <c r="AY82" s="56">
        <f t="shared" si="157"/>
        <v>0</v>
      </c>
      <c r="AZ82" s="56">
        <f t="shared" si="157"/>
        <v>0</v>
      </c>
      <c r="BA82" s="56">
        <f t="shared" si="157"/>
        <v>0</v>
      </c>
      <c r="BB82" s="56">
        <f t="shared" si="157"/>
        <v>0</v>
      </c>
      <c r="BC82" s="56">
        <f t="shared" si="157"/>
        <v>0</v>
      </c>
      <c r="BD82" s="56">
        <f t="shared" si="157"/>
        <v>0</v>
      </c>
      <c r="BE82" s="56">
        <f t="shared" si="157"/>
        <v>0</v>
      </c>
      <c r="BF82" s="56">
        <f t="shared" si="157"/>
        <v>0</v>
      </c>
      <c r="BG82" s="56">
        <f t="shared" ref="BG82:CL82" si="158">$Y31*BG$22</f>
        <v>0</v>
      </c>
      <c r="BH82" s="56">
        <f t="shared" si="158"/>
        <v>0</v>
      </c>
      <c r="BI82" s="56">
        <f t="shared" si="158"/>
        <v>0</v>
      </c>
      <c r="BJ82" s="56">
        <f t="shared" si="158"/>
        <v>0</v>
      </c>
      <c r="BK82" s="56">
        <f t="shared" si="158"/>
        <v>0</v>
      </c>
      <c r="BL82" s="56">
        <f t="shared" si="158"/>
        <v>0</v>
      </c>
      <c r="BM82" s="56">
        <f t="shared" si="158"/>
        <v>0</v>
      </c>
      <c r="BN82" s="56">
        <f t="shared" si="158"/>
        <v>0</v>
      </c>
      <c r="BO82" s="56">
        <f t="shared" si="158"/>
        <v>0</v>
      </c>
      <c r="BP82" s="56">
        <f t="shared" si="158"/>
        <v>0</v>
      </c>
      <c r="BQ82" s="56">
        <f t="shared" si="158"/>
        <v>0</v>
      </c>
      <c r="BR82" s="56">
        <f t="shared" si="158"/>
        <v>0</v>
      </c>
      <c r="BS82" s="56">
        <f t="shared" si="158"/>
        <v>0</v>
      </c>
      <c r="BT82" s="56">
        <f t="shared" si="158"/>
        <v>0</v>
      </c>
      <c r="BU82" s="56">
        <f t="shared" si="158"/>
        <v>0</v>
      </c>
      <c r="BV82" s="56">
        <f t="shared" si="158"/>
        <v>0</v>
      </c>
      <c r="BW82" s="56">
        <f t="shared" si="158"/>
        <v>0</v>
      </c>
      <c r="BX82" s="56">
        <f t="shared" si="158"/>
        <v>0</v>
      </c>
      <c r="BY82" s="56">
        <f t="shared" si="158"/>
        <v>0</v>
      </c>
      <c r="BZ82" s="56">
        <f t="shared" si="158"/>
        <v>0</v>
      </c>
      <c r="CA82" s="56">
        <f t="shared" si="158"/>
        <v>0</v>
      </c>
      <c r="CB82" s="56">
        <f t="shared" si="158"/>
        <v>0</v>
      </c>
      <c r="CC82" s="56">
        <f t="shared" si="158"/>
        <v>0</v>
      </c>
      <c r="CD82" s="56">
        <f t="shared" si="158"/>
        <v>0</v>
      </c>
      <c r="CE82" s="56">
        <f t="shared" si="158"/>
        <v>0</v>
      </c>
      <c r="CF82" s="56">
        <f t="shared" si="158"/>
        <v>0</v>
      </c>
      <c r="CG82" s="56">
        <f t="shared" si="158"/>
        <v>0</v>
      </c>
      <c r="CH82" s="56">
        <f t="shared" si="158"/>
        <v>0</v>
      </c>
      <c r="CI82" s="56">
        <f t="shared" si="158"/>
        <v>0</v>
      </c>
      <c r="CJ82" s="56">
        <f t="shared" si="158"/>
        <v>0</v>
      </c>
      <c r="CK82" s="56">
        <f t="shared" si="158"/>
        <v>0</v>
      </c>
      <c r="CL82" s="56">
        <f t="shared" si="158"/>
        <v>0</v>
      </c>
      <c r="CM82" s="56">
        <f t="shared" ref="CM82:DR82" si="159">$Y31*CM$22</f>
        <v>0</v>
      </c>
      <c r="CN82" s="56">
        <f t="shared" si="159"/>
        <v>0</v>
      </c>
      <c r="CO82" s="56">
        <f t="shared" si="159"/>
        <v>0</v>
      </c>
      <c r="CP82" s="56">
        <f t="shared" si="159"/>
        <v>0</v>
      </c>
      <c r="CQ82" s="56">
        <f t="shared" si="159"/>
        <v>0</v>
      </c>
      <c r="CR82" s="56">
        <f t="shared" si="159"/>
        <v>0</v>
      </c>
      <c r="CS82" s="56">
        <f t="shared" si="159"/>
        <v>0</v>
      </c>
      <c r="CT82" s="56">
        <f t="shared" si="159"/>
        <v>0</v>
      </c>
      <c r="CU82" s="56">
        <f t="shared" si="159"/>
        <v>0</v>
      </c>
      <c r="CV82" s="56">
        <f t="shared" si="159"/>
        <v>0</v>
      </c>
      <c r="CW82" s="56">
        <f t="shared" si="159"/>
        <v>0</v>
      </c>
      <c r="CX82" s="56">
        <f t="shared" si="159"/>
        <v>0</v>
      </c>
      <c r="CY82" s="56">
        <f t="shared" si="159"/>
        <v>0</v>
      </c>
      <c r="CZ82" s="56">
        <f t="shared" si="159"/>
        <v>0</v>
      </c>
      <c r="DA82" s="56">
        <f t="shared" si="159"/>
        <v>0</v>
      </c>
      <c r="DB82" s="56">
        <f t="shared" si="159"/>
        <v>0</v>
      </c>
      <c r="DC82" s="56">
        <f t="shared" si="159"/>
        <v>0</v>
      </c>
      <c r="DD82" s="56">
        <f t="shared" si="159"/>
        <v>0</v>
      </c>
      <c r="DE82" s="56">
        <f t="shared" si="159"/>
        <v>0</v>
      </c>
      <c r="DF82" s="56">
        <f t="shared" si="159"/>
        <v>0</v>
      </c>
      <c r="DG82" s="56">
        <f t="shared" si="159"/>
        <v>0</v>
      </c>
      <c r="DH82" s="56">
        <f t="shared" si="159"/>
        <v>0</v>
      </c>
      <c r="DI82" s="56">
        <f t="shared" si="159"/>
        <v>0</v>
      </c>
      <c r="DJ82" s="56">
        <f t="shared" si="159"/>
        <v>0</v>
      </c>
      <c r="DK82" s="56">
        <f t="shared" si="159"/>
        <v>0</v>
      </c>
      <c r="DL82" s="56">
        <f t="shared" si="159"/>
        <v>0</v>
      </c>
      <c r="DM82" s="56">
        <f t="shared" si="159"/>
        <v>0</v>
      </c>
      <c r="DN82" s="56">
        <f t="shared" si="159"/>
        <v>0</v>
      </c>
      <c r="DO82" s="56">
        <f t="shared" si="159"/>
        <v>0</v>
      </c>
      <c r="DP82" s="56">
        <f t="shared" si="159"/>
        <v>0</v>
      </c>
      <c r="DQ82" s="56">
        <f t="shared" si="159"/>
        <v>0</v>
      </c>
      <c r="DR82" s="56">
        <f t="shared" si="159"/>
        <v>0</v>
      </c>
      <c r="DS82" s="56">
        <f t="shared" ref="DS82:EP82" si="160">$Y31*DS$22</f>
        <v>0</v>
      </c>
      <c r="DT82" s="56">
        <f t="shared" si="160"/>
        <v>0</v>
      </c>
      <c r="DU82" s="56">
        <f t="shared" si="160"/>
        <v>0</v>
      </c>
      <c r="DV82" s="56">
        <f t="shared" si="160"/>
        <v>0</v>
      </c>
      <c r="DW82" s="56">
        <f t="shared" si="160"/>
        <v>0</v>
      </c>
      <c r="DX82" s="56">
        <f t="shared" si="160"/>
        <v>0</v>
      </c>
      <c r="DY82" s="56">
        <f t="shared" si="160"/>
        <v>0</v>
      </c>
      <c r="DZ82" s="56">
        <f t="shared" si="160"/>
        <v>0</v>
      </c>
      <c r="EA82" s="56">
        <f t="shared" si="160"/>
        <v>0</v>
      </c>
      <c r="EB82" s="56">
        <f t="shared" si="160"/>
        <v>0</v>
      </c>
      <c r="EC82" s="56">
        <f t="shared" si="160"/>
        <v>0</v>
      </c>
      <c r="ED82" s="56">
        <f t="shared" si="160"/>
        <v>0</v>
      </c>
      <c r="EE82" s="56">
        <f t="shared" si="160"/>
        <v>0</v>
      </c>
      <c r="EF82" s="56">
        <f t="shared" si="160"/>
        <v>0</v>
      </c>
      <c r="EG82" s="56">
        <f t="shared" si="160"/>
        <v>0</v>
      </c>
      <c r="EH82" s="56">
        <f t="shared" si="160"/>
        <v>0</v>
      </c>
      <c r="EI82" s="56">
        <f t="shared" si="160"/>
        <v>0</v>
      </c>
      <c r="EJ82" s="56">
        <f t="shared" si="160"/>
        <v>0</v>
      </c>
      <c r="EK82" s="56">
        <f t="shared" si="160"/>
        <v>0</v>
      </c>
      <c r="EL82" s="56">
        <f t="shared" si="160"/>
        <v>0</v>
      </c>
      <c r="EM82" s="56">
        <f t="shared" si="160"/>
        <v>0</v>
      </c>
      <c r="EN82" s="56">
        <f t="shared" si="160"/>
        <v>0</v>
      </c>
      <c r="EO82" s="56">
        <f t="shared" si="160"/>
        <v>0</v>
      </c>
      <c r="EP82" s="56">
        <f t="shared" si="160"/>
        <v>0</v>
      </c>
      <c r="EQ82" s="65"/>
    </row>
    <row r="83" spans="1:147" s="55" customFormat="1" x14ac:dyDescent="0.2">
      <c r="A83" s="55" t="str">
        <f t="shared" si="118"/>
        <v xml:space="preserve">Equipment </v>
      </c>
      <c r="Z83" s="65"/>
      <c r="AA83" s="56">
        <f t="shared" ref="AA83:BF83" si="161">$Y32*AA$22</f>
        <v>33333.333333333328</v>
      </c>
      <c r="AB83" s="56">
        <f t="shared" si="161"/>
        <v>33333.333333333328</v>
      </c>
      <c r="AC83" s="56">
        <f t="shared" si="161"/>
        <v>33333.333333333328</v>
      </c>
      <c r="AD83" s="56">
        <f t="shared" si="161"/>
        <v>33333.333333333328</v>
      </c>
      <c r="AE83" s="56">
        <f t="shared" si="161"/>
        <v>33333.333333333328</v>
      </c>
      <c r="AF83" s="56">
        <f t="shared" si="161"/>
        <v>33333.333333333328</v>
      </c>
      <c r="AG83" s="56">
        <f t="shared" si="161"/>
        <v>0</v>
      </c>
      <c r="AH83" s="56">
        <f t="shared" si="161"/>
        <v>0</v>
      </c>
      <c r="AI83" s="56">
        <f t="shared" si="161"/>
        <v>0</v>
      </c>
      <c r="AJ83" s="56">
        <f t="shared" si="161"/>
        <v>0</v>
      </c>
      <c r="AK83" s="56">
        <f t="shared" si="161"/>
        <v>0</v>
      </c>
      <c r="AL83" s="56">
        <f t="shared" si="161"/>
        <v>0</v>
      </c>
      <c r="AM83" s="56">
        <f t="shared" si="161"/>
        <v>0</v>
      </c>
      <c r="AN83" s="56">
        <f t="shared" si="161"/>
        <v>0</v>
      </c>
      <c r="AO83" s="56">
        <f t="shared" si="161"/>
        <v>0</v>
      </c>
      <c r="AP83" s="56">
        <f t="shared" si="161"/>
        <v>0</v>
      </c>
      <c r="AQ83" s="56">
        <f t="shared" si="161"/>
        <v>0</v>
      </c>
      <c r="AR83" s="56">
        <f t="shared" si="161"/>
        <v>0</v>
      </c>
      <c r="AS83" s="56">
        <f t="shared" si="161"/>
        <v>0</v>
      </c>
      <c r="AT83" s="56">
        <f t="shared" si="161"/>
        <v>0</v>
      </c>
      <c r="AU83" s="56">
        <f t="shared" si="161"/>
        <v>0</v>
      </c>
      <c r="AV83" s="56">
        <f t="shared" si="161"/>
        <v>0</v>
      </c>
      <c r="AW83" s="56">
        <f t="shared" si="161"/>
        <v>0</v>
      </c>
      <c r="AX83" s="56">
        <f t="shared" si="161"/>
        <v>0</v>
      </c>
      <c r="AY83" s="56">
        <f t="shared" si="161"/>
        <v>0</v>
      </c>
      <c r="AZ83" s="56">
        <f t="shared" si="161"/>
        <v>0</v>
      </c>
      <c r="BA83" s="56">
        <f t="shared" si="161"/>
        <v>0</v>
      </c>
      <c r="BB83" s="56">
        <f t="shared" si="161"/>
        <v>0</v>
      </c>
      <c r="BC83" s="56">
        <f t="shared" si="161"/>
        <v>0</v>
      </c>
      <c r="BD83" s="56">
        <f t="shared" si="161"/>
        <v>0</v>
      </c>
      <c r="BE83" s="56">
        <f t="shared" si="161"/>
        <v>0</v>
      </c>
      <c r="BF83" s="56">
        <f t="shared" si="161"/>
        <v>0</v>
      </c>
      <c r="BG83" s="56">
        <f t="shared" ref="BG83:CL83" si="162">$Y32*BG$22</f>
        <v>0</v>
      </c>
      <c r="BH83" s="56">
        <f t="shared" si="162"/>
        <v>0</v>
      </c>
      <c r="BI83" s="56">
        <f t="shared" si="162"/>
        <v>0</v>
      </c>
      <c r="BJ83" s="56">
        <f t="shared" si="162"/>
        <v>0</v>
      </c>
      <c r="BK83" s="56">
        <f t="shared" si="162"/>
        <v>0</v>
      </c>
      <c r="BL83" s="56">
        <f t="shared" si="162"/>
        <v>0</v>
      </c>
      <c r="BM83" s="56">
        <f t="shared" si="162"/>
        <v>0</v>
      </c>
      <c r="BN83" s="56">
        <f t="shared" si="162"/>
        <v>0</v>
      </c>
      <c r="BO83" s="56">
        <f t="shared" si="162"/>
        <v>0</v>
      </c>
      <c r="BP83" s="56">
        <f t="shared" si="162"/>
        <v>0</v>
      </c>
      <c r="BQ83" s="56">
        <f t="shared" si="162"/>
        <v>0</v>
      </c>
      <c r="BR83" s="56">
        <f t="shared" si="162"/>
        <v>0</v>
      </c>
      <c r="BS83" s="56">
        <f t="shared" si="162"/>
        <v>0</v>
      </c>
      <c r="BT83" s="56">
        <f t="shared" si="162"/>
        <v>0</v>
      </c>
      <c r="BU83" s="56">
        <f t="shared" si="162"/>
        <v>0</v>
      </c>
      <c r="BV83" s="56">
        <f t="shared" si="162"/>
        <v>0</v>
      </c>
      <c r="BW83" s="56">
        <f t="shared" si="162"/>
        <v>0</v>
      </c>
      <c r="BX83" s="56">
        <f t="shared" si="162"/>
        <v>0</v>
      </c>
      <c r="BY83" s="56">
        <f t="shared" si="162"/>
        <v>0</v>
      </c>
      <c r="BZ83" s="56">
        <f t="shared" si="162"/>
        <v>0</v>
      </c>
      <c r="CA83" s="56">
        <f t="shared" si="162"/>
        <v>0</v>
      </c>
      <c r="CB83" s="56">
        <f t="shared" si="162"/>
        <v>0</v>
      </c>
      <c r="CC83" s="56">
        <f t="shared" si="162"/>
        <v>0</v>
      </c>
      <c r="CD83" s="56">
        <f t="shared" si="162"/>
        <v>0</v>
      </c>
      <c r="CE83" s="56">
        <f t="shared" si="162"/>
        <v>0</v>
      </c>
      <c r="CF83" s="56">
        <f t="shared" si="162"/>
        <v>0</v>
      </c>
      <c r="CG83" s="56">
        <f t="shared" si="162"/>
        <v>0</v>
      </c>
      <c r="CH83" s="56">
        <f t="shared" si="162"/>
        <v>0</v>
      </c>
      <c r="CI83" s="56">
        <f t="shared" si="162"/>
        <v>0</v>
      </c>
      <c r="CJ83" s="56">
        <f t="shared" si="162"/>
        <v>0</v>
      </c>
      <c r="CK83" s="56">
        <f t="shared" si="162"/>
        <v>0</v>
      </c>
      <c r="CL83" s="56">
        <f t="shared" si="162"/>
        <v>0</v>
      </c>
      <c r="CM83" s="56">
        <f t="shared" ref="CM83:DR83" si="163">$Y32*CM$22</f>
        <v>0</v>
      </c>
      <c r="CN83" s="56">
        <f t="shared" si="163"/>
        <v>0</v>
      </c>
      <c r="CO83" s="56">
        <f t="shared" si="163"/>
        <v>0</v>
      </c>
      <c r="CP83" s="56">
        <f t="shared" si="163"/>
        <v>0</v>
      </c>
      <c r="CQ83" s="56">
        <f t="shared" si="163"/>
        <v>0</v>
      </c>
      <c r="CR83" s="56">
        <f t="shared" si="163"/>
        <v>0</v>
      </c>
      <c r="CS83" s="56">
        <f t="shared" si="163"/>
        <v>0</v>
      </c>
      <c r="CT83" s="56">
        <f t="shared" si="163"/>
        <v>0</v>
      </c>
      <c r="CU83" s="56">
        <f t="shared" si="163"/>
        <v>0</v>
      </c>
      <c r="CV83" s="56">
        <f t="shared" si="163"/>
        <v>0</v>
      </c>
      <c r="CW83" s="56">
        <f t="shared" si="163"/>
        <v>0</v>
      </c>
      <c r="CX83" s="56">
        <f t="shared" si="163"/>
        <v>0</v>
      </c>
      <c r="CY83" s="56">
        <f t="shared" si="163"/>
        <v>0</v>
      </c>
      <c r="CZ83" s="56">
        <f t="shared" si="163"/>
        <v>0</v>
      </c>
      <c r="DA83" s="56">
        <f t="shared" si="163"/>
        <v>0</v>
      </c>
      <c r="DB83" s="56">
        <f t="shared" si="163"/>
        <v>0</v>
      </c>
      <c r="DC83" s="56">
        <f t="shared" si="163"/>
        <v>0</v>
      </c>
      <c r="DD83" s="56">
        <f t="shared" si="163"/>
        <v>0</v>
      </c>
      <c r="DE83" s="56">
        <f t="shared" si="163"/>
        <v>0</v>
      </c>
      <c r="DF83" s="56">
        <f t="shared" si="163"/>
        <v>0</v>
      </c>
      <c r="DG83" s="56">
        <f t="shared" si="163"/>
        <v>0</v>
      </c>
      <c r="DH83" s="56">
        <f t="shared" si="163"/>
        <v>0</v>
      </c>
      <c r="DI83" s="56">
        <f t="shared" si="163"/>
        <v>0</v>
      </c>
      <c r="DJ83" s="56">
        <f t="shared" si="163"/>
        <v>0</v>
      </c>
      <c r="DK83" s="56">
        <f t="shared" si="163"/>
        <v>0</v>
      </c>
      <c r="DL83" s="56">
        <f t="shared" si="163"/>
        <v>0</v>
      </c>
      <c r="DM83" s="56">
        <f t="shared" si="163"/>
        <v>0</v>
      </c>
      <c r="DN83" s="56">
        <f t="shared" si="163"/>
        <v>0</v>
      </c>
      <c r="DO83" s="56">
        <f t="shared" si="163"/>
        <v>0</v>
      </c>
      <c r="DP83" s="56">
        <f t="shared" si="163"/>
        <v>0</v>
      </c>
      <c r="DQ83" s="56">
        <f t="shared" si="163"/>
        <v>0</v>
      </c>
      <c r="DR83" s="56">
        <f t="shared" si="163"/>
        <v>0</v>
      </c>
      <c r="DS83" s="56">
        <f t="shared" ref="DS83:EP83" si="164">$Y32*DS$22</f>
        <v>0</v>
      </c>
      <c r="DT83" s="56">
        <f t="shared" si="164"/>
        <v>0</v>
      </c>
      <c r="DU83" s="56">
        <f t="shared" si="164"/>
        <v>0</v>
      </c>
      <c r="DV83" s="56">
        <f t="shared" si="164"/>
        <v>0</v>
      </c>
      <c r="DW83" s="56">
        <f t="shared" si="164"/>
        <v>0</v>
      </c>
      <c r="DX83" s="56">
        <f t="shared" si="164"/>
        <v>0</v>
      </c>
      <c r="DY83" s="56">
        <f t="shared" si="164"/>
        <v>0</v>
      </c>
      <c r="DZ83" s="56">
        <f t="shared" si="164"/>
        <v>0</v>
      </c>
      <c r="EA83" s="56">
        <f t="shared" si="164"/>
        <v>0</v>
      </c>
      <c r="EB83" s="56">
        <f t="shared" si="164"/>
        <v>0</v>
      </c>
      <c r="EC83" s="56">
        <f t="shared" si="164"/>
        <v>0</v>
      </c>
      <c r="ED83" s="56">
        <f t="shared" si="164"/>
        <v>0</v>
      </c>
      <c r="EE83" s="56">
        <f t="shared" si="164"/>
        <v>0</v>
      </c>
      <c r="EF83" s="56">
        <f t="shared" si="164"/>
        <v>0</v>
      </c>
      <c r="EG83" s="56">
        <f t="shared" si="164"/>
        <v>0</v>
      </c>
      <c r="EH83" s="56">
        <f t="shared" si="164"/>
        <v>0</v>
      </c>
      <c r="EI83" s="56">
        <f t="shared" si="164"/>
        <v>0</v>
      </c>
      <c r="EJ83" s="56">
        <f t="shared" si="164"/>
        <v>0</v>
      </c>
      <c r="EK83" s="56">
        <f t="shared" si="164"/>
        <v>0</v>
      </c>
      <c r="EL83" s="56">
        <f t="shared" si="164"/>
        <v>0</v>
      </c>
      <c r="EM83" s="56">
        <f t="shared" si="164"/>
        <v>0</v>
      </c>
      <c r="EN83" s="56">
        <f t="shared" si="164"/>
        <v>0</v>
      </c>
      <c r="EO83" s="56">
        <f t="shared" si="164"/>
        <v>0</v>
      </c>
      <c r="EP83" s="56">
        <f t="shared" si="164"/>
        <v>0</v>
      </c>
      <c r="EQ83" s="65"/>
    </row>
    <row r="84" spans="1:147" s="55" customFormat="1" x14ac:dyDescent="0.2">
      <c r="A84" s="55" t="str">
        <f t="shared" si="118"/>
        <v xml:space="preserve">Furnishing </v>
      </c>
      <c r="Z84" s="65"/>
      <c r="AA84" s="56">
        <f t="shared" ref="AA84:BF84" si="165">$Y33*AA$22</f>
        <v>2500</v>
      </c>
      <c r="AB84" s="56">
        <f t="shared" si="165"/>
        <v>2500</v>
      </c>
      <c r="AC84" s="56">
        <f t="shared" si="165"/>
        <v>2500</v>
      </c>
      <c r="AD84" s="56">
        <f t="shared" si="165"/>
        <v>2500</v>
      </c>
      <c r="AE84" s="56">
        <f t="shared" si="165"/>
        <v>2500</v>
      </c>
      <c r="AF84" s="56">
        <f t="shared" si="165"/>
        <v>2500</v>
      </c>
      <c r="AG84" s="56">
        <f t="shared" si="165"/>
        <v>0</v>
      </c>
      <c r="AH84" s="56">
        <f t="shared" si="165"/>
        <v>0</v>
      </c>
      <c r="AI84" s="56">
        <f t="shared" si="165"/>
        <v>0</v>
      </c>
      <c r="AJ84" s="56">
        <f t="shared" si="165"/>
        <v>0</v>
      </c>
      <c r="AK84" s="56">
        <f t="shared" si="165"/>
        <v>0</v>
      </c>
      <c r="AL84" s="56">
        <f t="shared" si="165"/>
        <v>0</v>
      </c>
      <c r="AM84" s="56">
        <f t="shared" si="165"/>
        <v>0</v>
      </c>
      <c r="AN84" s="56">
        <f t="shared" si="165"/>
        <v>0</v>
      </c>
      <c r="AO84" s="56">
        <f t="shared" si="165"/>
        <v>0</v>
      </c>
      <c r="AP84" s="56">
        <f t="shared" si="165"/>
        <v>0</v>
      </c>
      <c r="AQ84" s="56">
        <f t="shared" si="165"/>
        <v>0</v>
      </c>
      <c r="AR84" s="56">
        <f t="shared" si="165"/>
        <v>0</v>
      </c>
      <c r="AS84" s="56">
        <f t="shared" si="165"/>
        <v>0</v>
      </c>
      <c r="AT84" s="56">
        <f t="shared" si="165"/>
        <v>0</v>
      </c>
      <c r="AU84" s="56">
        <f t="shared" si="165"/>
        <v>0</v>
      </c>
      <c r="AV84" s="56">
        <f t="shared" si="165"/>
        <v>0</v>
      </c>
      <c r="AW84" s="56">
        <f t="shared" si="165"/>
        <v>0</v>
      </c>
      <c r="AX84" s="56">
        <f t="shared" si="165"/>
        <v>0</v>
      </c>
      <c r="AY84" s="56">
        <f t="shared" si="165"/>
        <v>0</v>
      </c>
      <c r="AZ84" s="56">
        <f t="shared" si="165"/>
        <v>0</v>
      </c>
      <c r="BA84" s="56">
        <f t="shared" si="165"/>
        <v>0</v>
      </c>
      <c r="BB84" s="56">
        <f t="shared" si="165"/>
        <v>0</v>
      </c>
      <c r="BC84" s="56">
        <f t="shared" si="165"/>
        <v>0</v>
      </c>
      <c r="BD84" s="56">
        <f t="shared" si="165"/>
        <v>0</v>
      </c>
      <c r="BE84" s="56">
        <f t="shared" si="165"/>
        <v>0</v>
      </c>
      <c r="BF84" s="56">
        <f t="shared" si="165"/>
        <v>0</v>
      </c>
      <c r="BG84" s="56">
        <f t="shared" ref="BG84:CL84" si="166">$Y33*BG$22</f>
        <v>0</v>
      </c>
      <c r="BH84" s="56">
        <f t="shared" si="166"/>
        <v>0</v>
      </c>
      <c r="BI84" s="56">
        <f t="shared" si="166"/>
        <v>0</v>
      </c>
      <c r="BJ84" s="56">
        <f t="shared" si="166"/>
        <v>0</v>
      </c>
      <c r="BK84" s="56">
        <f t="shared" si="166"/>
        <v>0</v>
      </c>
      <c r="BL84" s="56">
        <f t="shared" si="166"/>
        <v>0</v>
      </c>
      <c r="BM84" s="56">
        <f t="shared" si="166"/>
        <v>0</v>
      </c>
      <c r="BN84" s="56">
        <f t="shared" si="166"/>
        <v>0</v>
      </c>
      <c r="BO84" s="56">
        <f t="shared" si="166"/>
        <v>0</v>
      </c>
      <c r="BP84" s="56">
        <f t="shared" si="166"/>
        <v>0</v>
      </c>
      <c r="BQ84" s="56">
        <f t="shared" si="166"/>
        <v>0</v>
      </c>
      <c r="BR84" s="56">
        <f t="shared" si="166"/>
        <v>0</v>
      </c>
      <c r="BS84" s="56">
        <f t="shared" si="166"/>
        <v>0</v>
      </c>
      <c r="BT84" s="56">
        <f t="shared" si="166"/>
        <v>0</v>
      </c>
      <c r="BU84" s="56">
        <f t="shared" si="166"/>
        <v>0</v>
      </c>
      <c r="BV84" s="56">
        <f t="shared" si="166"/>
        <v>0</v>
      </c>
      <c r="BW84" s="56">
        <f t="shared" si="166"/>
        <v>0</v>
      </c>
      <c r="BX84" s="56">
        <f t="shared" si="166"/>
        <v>0</v>
      </c>
      <c r="BY84" s="56">
        <f t="shared" si="166"/>
        <v>0</v>
      </c>
      <c r="BZ84" s="56">
        <f t="shared" si="166"/>
        <v>0</v>
      </c>
      <c r="CA84" s="56">
        <f t="shared" si="166"/>
        <v>0</v>
      </c>
      <c r="CB84" s="56">
        <f t="shared" si="166"/>
        <v>0</v>
      </c>
      <c r="CC84" s="56">
        <f t="shared" si="166"/>
        <v>0</v>
      </c>
      <c r="CD84" s="56">
        <f t="shared" si="166"/>
        <v>0</v>
      </c>
      <c r="CE84" s="56">
        <f t="shared" si="166"/>
        <v>0</v>
      </c>
      <c r="CF84" s="56">
        <f t="shared" si="166"/>
        <v>0</v>
      </c>
      <c r="CG84" s="56">
        <f t="shared" si="166"/>
        <v>0</v>
      </c>
      <c r="CH84" s="56">
        <f t="shared" si="166"/>
        <v>0</v>
      </c>
      <c r="CI84" s="56">
        <f t="shared" si="166"/>
        <v>0</v>
      </c>
      <c r="CJ84" s="56">
        <f t="shared" si="166"/>
        <v>0</v>
      </c>
      <c r="CK84" s="56">
        <f t="shared" si="166"/>
        <v>0</v>
      </c>
      <c r="CL84" s="56">
        <f t="shared" si="166"/>
        <v>0</v>
      </c>
      <c r="CM84" s="56">
        <f t="shared" ref="CM84:DR84" si="167">$Y33*CM$22</f>
        <v>0</v>
      </c>
      <c r="CN84" s="56">
        <f t="shared" si="167"/>
        <v>0</v>
      </c>
      <c r="CO84" s="56">
        <f t="shared" si="167"/>
        <v>0</v>
      </c>
      <c r="CP84" s="56">
        <f t="shared" si="167"/>
        <v>0</v>
      </c>
      <c r="CQ84" s="56">
        <f t="shared" si="167"/>
        <v>0</v>
      </c>
      <c r="CR84" s="56">
        <f t="shared" si="167"/>
        <v>0</v>
      </c>
      <c r="CS84" s="56">
        <f t="shared" si="167"/>
        <v>0</v>
      </c>
      <c r="CT84" s="56">
        <f t="shared" si="167"/>
        <v>0</v>
      </c>
      <c r="CU84" s="56">
        <f t="shared" si="167"/>
        <v>0</v>
      </c>
      <c r="CV84" s="56">
        <f t="shared" si="167"/>
        <v>0</v>
      </c>
      <c r="CW84" s="56">
        <f t="shared" si="167"/>
        <v>0</v>
      </c>
      <c r="CX84" s="56">
        <f t="shared" si="167"/>
        <v>0</v>
      </c>
      <c r="CY84" s="56">
        <f t="shared" si="167"/>
        <v>0</v>
      </c>
      <c r="CZ84" s="56">
        <f t="shared" si="167"/>
        <v>0</v>
      </c>
      <c r="DA84" s="56">
        <f t="shared" si="167"/>
        <v>0</v>
      </c>
      <c r="DB84" s="56">
        <f t="shared" si="167"/>
        <v>0</v>
      </c>
      <c r="DC84" s="56">
        <f t="shared" si="167"/>
        <v>0</v>
      </c>
      <c r="DD84" s="56">
        <f t="shared" si="167"/>
        <v>0</v>
      </c>
      <c r="DE84" s="56">
        <f t="shared" si="167"/>
        <v>0</v>
      </c>
      <c r="DF84" s="56">
        <f t="shared" si="167"/>
        <v>0</v>
      </c>
      <c r="DG84" s="56">
        <f t="shared" si="167"/>
        <v>0</v>
      </c>
      <c r="DH84" s="56">
        <f t="shared" si="167"/>
        <v>0</v>
      </c>
      <c r="DI84" s="56">
        <f t="shared" si="167"/>
        <v>0</v>
      </c>
      <c r="DJ84" s="56">
        <f t="shared" si="167"/>
        <v>0</v>
      </c>
      <c r="DK84" s="56">
        <f t="shared" si="167"/>
        <v>0</v>
      </c>
      <c r="DL84" s="56">
        <f t="shared" si="167"/>
        <v>0</v>
      </c>
      <c r="DM84" s="56">
        <f t="shared" si="167"/>
        <v>0</v>
      </c>
      <c r="DN84" s="56">
        <f t="shared" si="167"/>
        <v>0</v>
      </c>
      <c r="DO84" s="56">
        <f t="shared" si="167"/>
        <v>0</v>
      </c>
      <c r="DP84" s="56">
        <f t="shared" si="167"/>
        <v>0</v>
      </c>
      <c r="DQ84" s="56">
        <f t="shared" si="167"/>
        <v>0</v>
      </c>
      <c r="DR84" s="56">
        <f t="shared" si="167"/>
        <v>0</v>
      </c>
      <c r="DS84" s="56">
        <f t="shared" ref="DS84:EP84" si="168">$Y33*DS$22</f>
        <v>0</v>
      </c>
      <c r="DT84" s="56">
        <f t="shared" si="168"/>
        <v>0</v>
      </c>
      <c r="DU84" s="56">
        <f t="shared" si="168"/>
        <v>0</v>
      </c>
      <c r="DV84" s="56">
        <f t="shared" si="168"/>
        <v>0</v>
      </c>
      <c r="DW84" s="56">
        <f t="shared" si="168"/>
        <v>0</v>
      </c>
      <c r="DX84" s="56">
        <f t="shared" si="168"/>
        <v>0</v>
      </c>
      <c r="DY84" s="56">
        <f t="shared" si="168"/>
        <v>0</v>
      </c>
      <c r="DZ84" s="56">
        <f t="shared" si="168"/>
        <v>0</v>
      </c>
      <c r="EA84" s="56">
        <f t="shared" si="168"/>
        <v>0</v>
      </c>
      <c r="EB84" s="56">
        <f t="shared" si="168"/>
        <v>0</v>
      </c>
      <c r="EC84" s="56">
        <f t="shared" si="168"/>
        <v>0</v>
      </c>
      <c r="ED84" s="56">
        <f t="shared" si="168"/>
        <v>0</v>
      </c>
      <c r="EE84" s="56">
        <f t="shared" si="168"/>
        <v>0</v>
      </c>
      <c r="EF84" s="56">
        <f t="shared" si="168"/>
        <v>0</v>
      </c>
      <c r="EG84" s="56">
        <f t="shared" si="168"/>
        <v>0</v>
      </c>
      <c r="EH84" s="56">
        <f t="shared" si="168"/>
        <v>0</v>
      </c>
      <c r="EI84" s="56">
        <f t="shared" si="168"/>
        <v>0</v>
      </c>
      <c r="EJ84" s="56">
        <f t="shared" si="168"/>
        <v>0</v>
      </c>
      <c r="EK84" s="56">
        <f t="shared" si="168"/>
        <v>0</v>
      </c>
      <c r="EL84" s="56">
        <f t="shared" si="168"/>
        <v>0</v>
      </c>
      <c r="EM84" s="56">
        <f t="shared" si="168"/>
        <v>0</v>
      </c>
      <c r="EN84" s="56">
        <f t="shared" si="168"/>
        <v>0</v>
      </c>
      <c r="EO84" s="56">
        <f t="shared" si="168"/>
        <v>0</v>
      </c>
      <c r="EP84" s="56">
        <f t="shared" si="168"/>
        <v>0</v>
      </c>
      <c r="EQ84" s="65"/>
    </row>
    <row r="85" spans="1:147" s="55" customFormat="1" x14ac:dyDescent="0.2">
      <c r="A85" s="55" t="str">
        <f t="shared" si="118"/>
        <v xml:space="preserve">Special Construction </v>
      </c>
      <c r="Z85" s="65"/>
      <c r="AA85" s="56">
        <f t="shared" ref="AA85:BF85" si="169">$Y34*AA$22</f>
        <v>1666.6666666666665</v>
      </c>
      <c r="AB85" s="56">
        <f t="shared" si="169"/>
        <v>1666.6666666666665</v>
      </c>
      <c r="AC85" s="56">
        <f t="shared" si="169"/>
        <v>1666.6666666666665</v>
      </c>
      <c r="AD85" s="56">
        <f t="shared" si="169"/>
        <v>1666.6666666666665</v>
      </c>
      <c r="AE85" s="56">
        <f t="shared" si="169"/>
        <v>1666.6666666666665</v>
      </c>
      <c r="AF85" s="56">
        <f t="shared" si="169"/>
        <v>1666.6666666666665</v>
      </c>
      <c r="AG85" s="56">
        <f t="shared" si="169"/>
        <v>0</v>
      </c>
      <c r="AH85" s="56">
        <f t="shared" si="169"/>
        <v>0</v>
      </c>
      <c r="AI85" s="56">
        <f t="shared" si="169"/>
        <v>0</v>
      </c>
      <c r="AJ85" s="56">
        <f t="shared" si="169"/>
        <v>0</v>
      </c>
      <c r="AK85" s="56">
        <f t="shared" si="169"/>
        <v>0</v>
      </c>
      <c r="AL85" s="56">
        <f t="shared" si="169"/>
        <v>0</v>
      </c>
      <c r="AM85" s="56">
        <f t="shared" si="169"/>
        <v>0</v>
      </c>
      <c r="AN85" s="56">
        <f t="shared" si="169"/>
        <v>0</v>
      </c>
      <c r="AO85" s="56">
        <f t="shared" si="169"/>
        <v>0</v>
      </c>
      <c r="AP85" s="56">
        <f t="shared" si="169"/>
        <v>0</v>
      </c>
      <c r="AQ85" s="56">
        <f t="shared" si="169"/>
        <v>0</v>
      </c>
      <c r="AR85" s="56">
        <f t="shared" si="169"/>
        <v>0</v>
      </c>
      <c r="AS85" s="56">
        <f t="shared" si="169"/>
        <v>0</v>
      </c>
      <c r="AT85" s="56">
        <f t="shared" si="169"/>
        <v>0</v>
      </c>
      <c r="AU85" s="56">
        <f t="shared" si="169"/>
        <v>0</v>
      </c>
      <c r="AV85" s="56">
        <f t="shared" si="169"/>
        <v>0</v>
      </c>
      <c r="AW85" s="56">
        <f t="shared" si="169"/>
        <v>0</v>
      </c>
      <c r="AX85" s="56">
        <f t="shared" si="169"/>
        <v>0</v>
      </c>
      <c r="AY85" s="56">
        <f t="shared" si="169"/>
        <v>0</v>
      </c>
      <c r="AZ85" s="56">
        <f t="shared" si="169"/>
        <v>0</v>
      </c>
      <c r="BA85" s="56">
        <f t="shared" si="169"/>
        <v>0</v>
      </c>
      <c r="BB85" s="56">
        <f t="shared" si="169"/>
        <v>0</v>
      </c>
      <c r="BC85" s="56">
        <f t="shared" si="169"/>
        <v>0</v>
      </c>
      <c r="BD85" s="56">
        <f t="shared" si="169"/>
        <v>0</v>
      </c>
      <c r="BE85" s="56">
        <f t="shared" si="169"/>
        <v>0</v>
      </c>
      <c r="BF85" s="56">
        <f t="shared" si="169"/>
        <v>0</v>
      </c>
      <c r="BG85" s="56">
        <f t="shared" ref="BG85:CL85" si="170">$Y34*BG$22</f>
        <v>0</v>
      </c>
      <c r="BH85" s="56">
        <f t="shared" si="170"/>
        <v>0</v>
      </c>
      <c r="BI85" s="56">
        <f t="shared" si="170"/>
        <v>0</v>
      </c>
      <c r="BJ85" s="56">
        <f t="shared" si="170"/>
        <v>0</v>
      </c>
      <c r="BK85" s="56">
        <f t="shared" si="170"/>
        <v>0</v>
      </c>
      <c r="BL85" s="56">
        <f t="shared" si="170"/>
        <v>0</v>
      </c>
      <c r="BM85" s="56">
        <f t="shared" si="170"/>
        <v>0</v>
      </c>
      <c r="BN85" s="56">
        <f t="shared" si="170"/>
        <v>0</v>
      </c>
      <c r="BO85" s="56">
        <f t="shared" si="170"/>
        <v>0</v>
      </c>
      <c r="BP85" s="56">
        <f t="shared" si="170"/>
        <v>0</v>
      </c>
      <c r="BQ85" s="56">
        <f t="shared" si="170"/>
        <v>0</v>
      </c>
      <c r="BR85" s="56">
        <f t="shared" si="170"/>
        <v>0</v>
      </c>
      <c r="BS85" s="56">
        <f t="shared" si="170"/>
        <v>0</v>
      </c>
      <c r="BT85" s="56">
        <f t="shared" si="170"/>
        <v>0</v>
      </c>
      <c r="BU85" s="56">
        <f t="shared" si="170"/>
        <v>0</v>
      </c>
      <c r="BV85" s="56">
        <f t="shared" si="170"/>
        <v>0</v>
      </c>
      <c r="BW85" s="56">
        <f t="shared" si="170"/>
        <v>0</v>
      </c>
      <c r="BX85" s="56">
        <f t="shared" si="170"/>
        <v>0</v>
      </c>
      <c r="BY85" s="56">
        <f t="shared" si="170"/>
        <v>0</v>
      </c>
      <c r="BZ85" s="56">
        <f t="shared" si="170"/>
        <v>0</v>
      </c>
      <c r="CA85" s="56">
        <f t="shared" si="170"/>
        <v>0</v>
      </c>
      <c r="CB85" s="56">
        <f t="shared" si="170"/>
        <v>0</v>
      </c>
      <c r="CC85" s="56">
        <f t="shared" si="170"/>
        <v>0</v>
      </c>
      <c r="CD85" s="56">
        <f t="shared" si="170"/>
        <v>0</v>
      </c>
      <c r="CE85" s="56">
        <f t="shared" si="170"/>
        <v>0</v>
      </c>
      <c r="CF85" s="56">
        <f t="shared" si="170"/>
        <v>0</v>
      </c>
      <c r="CG85" s="56">
        <f t="shared" si="170"/>
        <v>0</v>
      </c>
      <c r="CH85" s="56">
        <f t="shared" si="170"/>
        <v>0</v>
      </c>
      <c r="CI85" s="56">
        <f t="shared" si="170"/>
        <v>0</v>
      </c>
      <c r="CJ85" s="56">
        <f t="shared" si="170"/>
        <v>0</v>
      </c>
      <c r="CK85" s="56">
        <f t="shared" si="170"/>
        <v>0</v>
      </c>
      <c r="CL85" s="56">
        <f t="shared" si="170"/>
        <v>0</v>
      </c>
      <c r="CM85" s="56">
        <f t="shared" ref="CM85:DR85" si="171">$Y34*CM$22</f>
        <v>0</v>
      </c>
      <c r="CN85" s="56">
        <f t="shared" si="171"/>
        <v>0</v>
      </c>
      <c r="CO85" s="56">
        <f t="shared" si="171"/>
        <v>0</v>
      </c>
      <c r="CP85" s="56">
        <f t="shared" si="171"/>
        <v>0</v>
      </c>
      <c r="CQ85" s="56">
        <f t="shared" si="171"/>
        <v>0</v>
      </c>
      <c r="CR85" s="56">
        <f t="shared" si="171"/>
        <v>0</v>
      </c>
      <c r="CS85" s="56">
        <f t="shared" si="171"/>
        <v>0</v>
      </c>
      <c r="CT85" s="56">
        <f t="shared" si="171"/>
        <v>0</v>
      </c>
      <c r="CU85" s="56">
        <f t="shared" si="171"/>
        <v>0</v>
      </c>
      <c r="CV85" s="56">
        <f t="shared" si="171"/>
        <v>0</v>
      </c>
      <c r="CW85" s="56">
        <f t="shared" si="171"/>
        <v>0</v>
      </c>
      <c r="CX85" s="56">
        <f t="shared" si="171"/>
        <v>0</v>
      </c>
      <c r="CY85" s="56">
        <f t="shared" si="171"/>
        <v>0</v>
      </c>
      <c r="CZ85" s="56">
        <f t="shared" si="171"/>
        <v>0</v>
      </c>
      <c r="DA85" s="56">
        <f t="shared" si="171"/>
        <v>0</v>
      </c>
      <c r="DB85" s="56">
        <f t="shared" si="171"/>
        <v>0</v>
      </c>
      <c r="DC85" s="56">
        <f t="shared" si="171"/>
        <v>0</v>
      </c>
      <c r="DD85" s="56">
        <f t="shared" si="171"/>
        <v>0</v>
      </c>
      <c r="DE85" s="56">
        <f t="shared" si="171"/>
        <v>0</v>
      </c>
      <c r="DF85" s="56">
        <f t="shared" si="171"/>
        <v>0</v>
      </c>
      <c r="DG85" s="56">
        <f t="shared" si="171"/>
        <v>0</v>
      </c>
      <c r="DH85" s="56">
        <f t="shared" si="171"/>
        <v>0</v>
      </c>
      <c r="DI85" s="56">
        <f t="shared" si="171"/>
        <v>0</v>
      </c>
      <c r="DJ85" s="56">
        <f t="shared" si="171"/>
        <v>0</v>
      </c>
      <c r="DK85" s="56">
        <f t="shared" si="171"/>
        <v>0</v>
      </c>
      <c r="DL85" s="56">
        <f t="shared" si="171"/>
        <v>0</v>
      </c>
      <c r="DM85" s="56">
        <f t="shared" si="171"/>
        <v>0</v>
      </c>
      <c r="DN85" s="56">
        <f t="shared" si="171"/>
        <v>0</v>
      </c>
      <c r="DO85" s="56">
        <f t="shared" si="171"/>
        <v>0</v>
      </c>
      <c r="DP85" s="56">
        <f t="shared" si="171"/>
        <v>0</v>
      </c>
      <c r="DQ85" s="56">
        <f t="shared" si="171"/>
        <v>0</v>
      </c>
      <c r="DR85" s="56">
        <f t="shared" si="171"/>
        <v>0</v>
      </c>
      <c r="DS85" s="56">
        <f t="shared" ref="DS85:EP85" si="172">$Y34*DS$22</f>
        <v>0</v>
      </c>
      <c r="DT85" s="56">
        <f t="shared" si="172"/>
        <v>0</v>
      </c>
      <c r="DU85" s="56">
        <f t="shared" si="172"/>
        <v>0</v>
      </c>
      <c r="DV85" s="56">
        <f t="shared" si="172"/>
        <v>0</v>
      </c>
      <c r="DW85" s="56">
        <f t="shared" si="172"/>
        <v>0</v>
      </c>
      <c r="DX85" s="56">
        <f t="shared" si="172"/>
        <v>0</v>
      </c>
      <c r="DY85" s="56">
        <f t="shared" si="172"/>
        <v>0</v>
      </c>
      <c r="DZ85" s="56">
        <f t="shared" si="172"/>
        <v>0</v>
      </c>
      <c r="EA85" s="56">
        <f t="shared" si="172"/>
        <v>0</v>
      </c>
      <c r="EB85" s="56">
        <f t="shared" si="172"/>
        <v>0</v>
      </c>
      <c r="EC85" s="56">
        <f t="shared" si="172"/>
        <v>0</v>
      </c>
      <c r="ED85" s="56">
        <f t="shared" si="172"/>
        <v>0</v>
      </c>
      <c r="EE85" s="56">
        <f t="shared" si="172"/>
        <v>0</v>
      </c>
      <c r="EF85" s="56">
        <f t="shared" si="172"/>
        <v>0</v>
      </c>
      <c r="EG85" s="56">
        <f t="shared" si="172"/>
        <v>0</v>
      </c>
      <c r="EH85" s="56">
        <f t="shared" si="172"/>
        <v>0</v>
      </c>
      <c r="EI85" s="56">
        <f t="shared" si="172"/>
        <v>0</v>
      </c>
      <c r="EJ85" s="56">
        <f t="shared" si="172"/>
        <v>0</v>
      </c>
      <c r="EK85" s="56">
        <f t="shared" si="172"/>
        <v>0</v>
      </c>
      <c r="EL85" s="56">
        <f t="shared" si="172"/>
        <v>0</v>
      </c>
      <c r="EM85" s="56">
        <f t="shared" si="172"/>
        <v>0</v>
      </c>
      <c r="EN85" s="56">
        <f t="shared" si="172"/>
        <v>0</v>
      </c>
      <c r="EO85" s="56">
        <f t="shared" si="172"/>
        <v>0</v>
      </c>
      <c r="EP85" s="56">
        <f t="shared" si="172"/>
        <v>0</v>
      </c>
      <c r="EQ85" s="65"/>
    </row>
    <row r="86" spans="1:147" s="55" customFormat="1" x14ac:dyDescent="0.2">
      <c r="A86" s="55" t="str">
        <f t="shared" si="118"/>
        <v xml:space="preserve">Mechanical </v>
      </c>
      <c r="Z86" s="65"/>
      <c r="AA86" s="56">
        <f t="shared" ref="AA86:BF86" si="173">$Y35*AA$22</f>
        <v>7500</v>
      </c>
      <c r="AB86" s="56">
        <f t="shared" si="173"/>
        <v>7500</v>
      </c>
      <c r="AC86" s="56">
        <f t="shared" si="173"/>
        <v>7500</v>
      </c>
      <c r="AD86" s="56">
        <f t="shared" si="173"/>
        <v>7500</v>
      </c>
      <c r="AE86" s="56">
        <f t="shared" si="173"/>
        <v>7500</v>
      </c>
      <c r="AF86" s="56">
        <f t="shared" si="173"/>
        <v>7500</v>
      </c>
      <c r="AG86" s="56">
        <f t="shared" si="173"/>
        <v>0</v>
      </c>
      <c r="AH86" s="56">
        <f t="shared" si="173"/>
        <v>0</v>
      </c>
      <c r="AI86" s="56">
        <f t="shared" si="173"/>
        <v>0</v>
      </c>
      <c r="AJ86" s="56">
        <f t="shared" si="173"/>
        <v>0</v>
      </c>
      <c r="AK86" s="56">
        <f t="shared" si="173"/>
        <v>0</v>
      </c>
      <c r="AL86" s="56">
        <f t="shared" si="173"/>
        <v>0</v>
      </c>
      <c r="AM86" s="56">
        <f t="shared" si="173"/>
        <v>0</v>
      </c>
      <c r="AN86" s="56">
        <f t="shared" si="173"/>
        <v>0</v>
      </c>
      <c r="AO86" s="56">
        <f t="shared" si="173"/>
        <v>0</v>
      </c>
      <c r="AP86" s="56">
        <f t="shared" si="173"/>
        <v>0</v>
      </c>
      <c r="AQ86" s="56">
        <f t="shared" si="173"/>
        <v>0</v>
      </c>
      <c r="AR86" s="56">
        <f t="shared" si="173"/>
        <v>0</v>
      </c>
      <c r="AS86" s="56">
        <f t="shared" si="173"/>
        <v>0</v>
      </c>
      <c r="AT86" s="56">
        <f t="shared" si="173"/>
        <v>0</v>
      </c>
      <c r="AU86" s="56">
        <f t="shared" si="173"/>
        <v>0</v>
      </c>
      <c r="AV86" s="56">
        <f t="shared" si="173"/>
        <v>0</v>
      </c>
      <c r="AW86" s="56">
        <f t="shared" si="173"/>
        <v>0</v>
      </c>
      <c r="AX86" s="56">
        <f t="shared" si="173"/>
        <v>0</v>
      </c>
      <c r="AY86" s="56">
        <f t="shared" si="173"/>
        <v>0</v>
      </c>
      <c r="AZ86" s="56">
        <f t="shared" si="173"/>
        <v>0</v>
      </c>
      <c r="BA86" s="56">
        <f t="shared" si="173"/>
        <v>0</v>
      </c>
      <c r="BB86" s="56">
        <f t="shared" si="173"/>
        <v>0</v>
      </c>
      <c r="BC86" s="56">
        <f t="shared" si="173"/>
        <v>0</v>
      </c>
      <c r="BD86" s="56">
        <f t="shared" si="173"/>
        <v>0</v>
      </c>
      <c r="BE86" s="56">
        <f t="shared" si="173"/>
        <v>0</v>
      </c>
      <c r="BF86" s="56">
        <f t="shared" si="173"/>
        <v>0</v>
      </c>
      <c r="BG86" s="56">
        <f t="shared" ref="BG86:CL86" si="174">$Y35*BG$22</f>
        <v>0</v>
      </c>
      <c r="BH86" s="56">
        <f t="shared" si="174"/>
        <v>0</v>
      </c>
      <c r="BI86" s="56">
        <f t="shared" si="174"/>
        <v>0</v>
      </c>
      <c r="BJ86" s="56">
        <f t="shared" si="174"/>
        <v>0</v>
      </c>
      <c r="BK86" s="56">
        <f t="shared" si="174"/>
        <v>0</v>
      </c>
      <c r="BL86" s="56">
        <f t="shared" si="174"/>
        <v>0</v>
      </c>
      <c r="BM86" s="56">
        <f t="shared" si="174"/>
        <v>0</v>
      </c>
      <c r="BN86" s="56">
        <f t="shared" si="174"/>
        <v>0</v>
      </c>
      <c r="BO86" s="56">
        <f t="shared" si="174"/>
        <v>0</v>
      </c>
      <c r="BP86" s="56">
        <f t="shared" si="174"/>
        <v>0</v>
      </c>
      <c r="BQ86" s="56">
        <f t="shared" si="174"/>
        <v>0</v>
      </c>
      <c r="BR86" s="56">
        <f t="shared" si="174"/>
        <v>0</v>
      </c>
      <c r="BS86" s="56">
        <f t="shared" si="174"/>
        <v>0</v>
      </c>
      <c r="BT86" s="56">
        <f t="shared" si="174"/>
        <v>0</v>
      </c>
      <c r="BU86" s="56">
        <f t="shared" si="174"/>
        <v>0</v>
      </c>
      <c r="BV86" s="56">
        <f t="shared" si="174"/>
        <v>0</v>
      </c>
      <c r="BW86" s="56">
        <f t="shared" si="174"/>
        <v>0</v>
      </c>
      <c r="BX86" s="56">
        <f t="shared" si="174"/>
        <v>0</v>
      </c>
      <c r="BY86" s="56">
        <f t="shared" si="174"/>
        <v>0</v>
      </c>
      <c r="BZ86" s="56">
        <f t="shared" si="174"/>
        <v>0</v>
      </c>
      <c r="CA86" s="56">
        <f t="shared" si="174"/>
        <v>0</v>
      </c>
      <c r="CB86" s="56">
        <f t="shared" si="174"/>
        <v>0</v>
      </c>
      <c r="CC86" s="56">
        <f t="shared" si="174"/>
        <v>0</v>
      </c>
      <c r="CD86" s="56">
        <f t="shared" si="174"/>
        <v>0</v>
      </c>
      <c r="CE86" s="56">
        <f t="shared" si="174"/>
        <v>0</v>
      </c>
      <c r="CF86" s="56">
        <f t="shared" si="174"/>
        <v>0</v>
      </c>
      <c r="CG86" s="56">
        <f t="shared" si="174"/>
        <v>0</v>
      </c>
      <c r="CH86" s="56">
        <f t="shared" si="174"/>
        <v>0</v>
      </c>
      <c r="CI86" s="56">
        <f t="shared" si="174"/>
        <v>0</v>
      </c>
      <c r="CJ86" s="56">
        <f t="shared" si="174"/>
        <v>0</v>
      </c>
      <c r="CK86" s="56">
        <f t="shared" si="174"/>
        <v>0</v>
      </c>
      <c r="CL86" s="56">
        <f t="shared" si="174"/>
        <v>0</v>
      </c>
      <c r="CM86" s="56">
        <f t="shared" ref="CM86:DR86" si="175">$Y35*CM$22</f>
        <v>0</v>
      </c>
      <c r="CN86" s="56">
        <f t="shared" si="175"/>
        <v>0</v>
      </c>
      <c r="CO86" s="56">
        <f t="shared" si="175"/>
        <v>0</v>
      </c>
      <c r="CP86" s="56">
        <f t="shared" si="175"/>
        <v>0</v>
      </c>
      <c r="CQ86" s="56">
        <f t="shared" si="175"/>
        <v>0</v>
      </c>
      <c r="CR86" s="56">
        <f t="shared" si="175"/>
        <v>0</v>
      </c>
      <c r="CS86" s="56">
        <f t="shared" si="175"/>
        <v>0</v>
      </c>
      <c r="CT86" s="56">
        <f t="shared" si="175"/>
        <v>0</v>
      </c>
      <c r="CU86" s="56">
        <f t="shared" si="175"/>
        <v>0</v>
      </c>
      <c r="CV86" s="56">
        <f t="shared" si="175"/>
        <v>0</v>
      </c>
      <c r="CW86" s="56">
        <f t="shared" si="175"/>
        <v>0</v>
      </c>
      <c r="CX86" s="56">
        <f t="shared" si="175"/>
        <v>0</v>
      </c>
      <c r="CY86" s="56">
        <f t="shared" si="175"/>
        <v>0</v>
      </c>
      <c r="CZ86" s="56">
        <f t="shared" si="175"/>
        <v>0</v>
      </c>
      <c r="DA86" s="56">
        <f t="shared" si="175"/>
        <v>0</v>
      </c>
      <c r="DB86" s="56">
        <f t="shared" si="175"/>
        <v>0</v>
      </c>
      <c r="DC86" s="56">
        <f t="shared" si="175"/>
        <v>0</v>
      </c>
      <c r="DD86" s="56">
        <f t="shared" si="175"/>
        <v>0</v>
      </c>
      <c r="DE86" s="56">
        <f t="shared" si="175"/>
        <v>0</v>
      </c>
      <c r="DF86" s="56">
        <f t="shared" si="175"/>
        <v>0</v>
      </c>
      <c r="DG86" s="56">
        <f t="shared" si="175"/>
        <v>0</v>
      </c>
      <c r="DH86" s="56">
        <f t="shared" si="175"/>
        <v>0</v>
      </c>
      <c r="DI86" s="56">
        <f t="shared" si="175"/>
        <v>0</v>
      </c>
      <c r="DJ86" s="56">
        <f t="shared" si="175"/>
        <v>0</v>
      </c>
      <c r="DK86" s="56">
        <f t="shared" si="175"/>
        <v>0</v>
      </c>
      <c r="DL86" s="56">
        <f t="shared" si="175"/>
        <v>0</v>
      </c>
      <c r="DM86" s="56">
        <f t="shared" si="175"/>
        <v>0</v>
      </c>
      <c r="DN86" s="56">
        <f t="shared" si="175"/>
        <v>0</v>
      </c>
      <c r="DO86" s="56">
        <f t="shared" si="175"/>
        <v>0</v>
      </c>
      <c r="DP86" s="56">
        <f t="shared" si="175"/>
        <v>0</v>
      </c>
      <c r="DQ86" s="56">
        <f t="shared" si="175"/>
        <v>0</v>
      </c>
      <c r="DR86" s="56">
        <f t="shared" si="175"/>
        <v>0</v>
      </c>
      <c r="DS86" s="56">
        <f t="shared" ref="DS86:EP86" si="176">$Y35*DS$22</f>
        <v>0</v>
      </c>
      <c r="DT86" s="56">
        <f t="shared" si="176"/>
        <v>0</v>
      </c>
      <c r="DU86" s="56">
        <f t="shared" si="176"/>
        <v>0</v>
      </c>
      <c r="DV86" s="56">
        <f t="shared" si="176"/>
        <v>0</v>
      </c>
      <c r="DW86" s="56">
        <f t="shared" si="176"/>
        <v>0</v>
      </c>
      <c r="DX86" s="56">
        <f t="shared" si="176"/>
        <v>0</v>
      </c>
      <c r="DY86" s="56">
        <f t="shared" si="176"/>
        <v>0</v>
      </c>
      <c r="DZ86" s="56">
        <f t="shared" si="176"/>
        <v>0</v>
      </c>
      <c r="EA86" s="56">
        <f t="shared" si="176"/>
        <v>0</v>
      </c>
      <c r="EB86" s="56">
        <f t="shared" si="176"/>
        <v>0</v>
      </c>
      <c r="EC86" s="56">
        <f t="shared" si="176"/>
        <v>0</v>
      </c>
      <c r="ED86" s="56">
        <f t="shared" si="176"/>
        <v>0</v>
      </c>
      <c r="EE86" s="56">
        <f t="shared" si="176"/>
        <v>0</v>
      </c>
      <c r="EF86" s="56">
        <f t="shared" si="176"/>
        <v>0</v>
      </c>
      <c r="EG86" s="56">
        <f t="shared" si="176"/>
        <v>0</v>
      </c>
      <c r="EH86" s="56">
        <f t="shared" si="176"/>
        <v>0</v>
      </c>
      <c r="EI86" s="56">
        <f t="shared" si="176"/>
        <v>0</v>
      </c>
      <c r="EJ86" s="56">
        <f t="shared" si="176"/>
        <v>0</v>
      </c>
      <c r="EK86" s="56">
        <f t="shared" si="176"/>
        <v>0</v>
      </c>
      <c r="EL86" s="56">
        <f t="shared" si="176"/>
        <v>0</v>
      </c>
      <c r="EM86" s="56">
        <f t="shared" si="176"/>
        <v>0</v>
      </c>
      <c r="EN86" s="56">
        <f t="shared" si="176"/>
        <v>0</v>
      </c>
      <c r="EO86" s="56">
        <f t="shared" si="176"/>
        <v>0</v>
      </c>
      <c r="EP86" s="56">
        <f t="shared" si="176"/>
        <v>0</v>
      </c>
      <c r="EQ86" s="65"/>
    </row>
    <row r="87" spans="1:147" s="55" customFormat="1" x14ac:dyDescent="0.2">
      <c r="A87" s="55" t="str">
        <f t="shared" si="118"/>
        <v xml:space="preserve">Electrical </v>
      </c>
      <c r="Z87" s="65"/>
      <c r="AA87" s="56">
        <f t="shared" ref="AA87:BF87" si="177">$Y36*AA$22</f>
        <v>1083.3333333333333</v>
      </c>
      <c r="AB87" s="56">
        <f t="shared" si="177"/>
        <v>1083.3333333333333</v>
      </c>
      <c r="AC87" s="56">
        <f t="shared" si="177"/>
        <v>1083.3333333333333</v>
      </c>
      <c r="AD87" s="56">
        <f t="shared" si="177"/>
        <v>1083.3333333333333</v>
      </c>
      <c r="AE87" s="56">
        <f t="shared" si="177"/>
        <v>1083.3333333333333</v>
      </c>
      <c r="AF87" s="56">
        <f t="shared" si="177"/>
        <v>1083.3333333333333</v>
      </c>
      <c r="AG87" s="56">
        <f t="shared" si="177"/>
        <v>0</v>
      </c>
      <c r="AH87" s="56">
        <f t="shared" si="177"/>
        <v>0</v>
      </c>
      <c r="AI87" s="56">
        <f t="shared" si="177"/>
        <v>0</v>
      </c>
      <c r="AJ87" s="56">
        <f t="shared" si="177"/>
        <v>0</v>
      </c>
      <c r="AK87" s="56">
        <f t="shared" si="177"/>
        <v>0</v>
      </c>
      <c r="AL87" s="56">
        <f t="shared" si="177"/>
        <v>0</v>
      </c>
      <c r="AM87" s="56">
        <f t="shared" si="177"/>
        <v>0</v>
      </c>
      <c r="AN87" s="56">
        <f t="shared" si="177"/>
        <v>0</v>
      </c>
      <c r="AO87" s="56">
        <f t="shared" si="177"/>
        <v>0</v>
      </c>
      <c r="AP87" s="56">
        <f t="shared" si="177"/>
        <v>0</v>
      </c>
      <c r="AQ87" s="56">
        <f t="shared" si="177"/>
        <v>0</v>
      </c>
      <c r="AR87" s="56">
        <f t="shared" si="177"/>
        <v>0</v>
      </c>
      <c r="AS87" s="56">
        <f t="shared" si="177"/>
        <v>0</v>
      </c>
      <c r="AT87" s="56">
        <f t="shared" si="177"/>
        <v>0</v>
      </c>
      <c r="AU87" s="56">
        <f t="shared" si="177"/>
        <v>0</v>
      </c>
      <c r="AV87" s="56">
        <f t="shared" si="177"/>
        <v>0</v>
      </c>
      <c r="AW87" s="56">
        <f t="shared" si="177"/>
        <v>0</v>
      </c>
      <c r="AX87" s="56">
        <f t="shared" si="177"/>
        <v>0</v>
      </c>
      <c r="AY87" s="56">
        <f t="shared" si="177"/>
        <v>0</v>
      </c>
      <c r="AZ87" s="56">
        <f t="shared" si="177"/>
        <v>0</v>
      </c>
      <c r="BA87" s="56">
        <f t="shared" si="177"/>
        <v>0</v>
      </c>
      <c r="BB87" s="56">
        <f t="shared" si="177"/>
        <v>0</v>
      </c>
      <c r="BC87" s="56">
        <f t="shared" si="177"/>
        <v>0</v>
      </c>
      <c r="BD87" s="56">
        <f t="shared" si="177"/>
        <v>0</v>
      </c>
      <c r="BE87" s="56">
        <f t="shared" si="177"/>
        <v>0</v>
      </c>
      <c r="BF87" s="56">
        <f t="shared" si="177"/>
        <v>0</v>
      </c>
      <c r="BG87" s="56">
        <f t="shared" ref="BG87:CL87" si="178">$Y36*BG$22</f>
        <v>0</v>
      </c>
      <c r="BH87" s="56">
        <f t="shared" si="178"/>
        <v>0</v>
      </c>
      <c r="BI87" s="56">
        <f t="shared" si="178"/>
        <v>0</v>
      </c>
      <c r="BJ87" s="56">
        <f t="shared" si="178"/>
        <v>0</v>
      </c>
      <c r="BK87" s="56">
        <f t="shared" si="178"/>
        <v>0</v>
      </c>
      <c r="BL87" s="56">
        <f t="shared" si="178"/>
        <v>0</v>
      </c>
      <c r="BM87" s="56">
        <f t="shared" si="178"/>
        <v>0</v>
      </c>
      <c r="BN87" s="56">
        <f t="shared" si="178"/>
        <v>0</v>
      </c>
      <c r="BO87" s="56">
        <f t="shared" si="178"/>
        <v>0</v>
      </c>
      <c r="BP87" s="56">
        <f t="shared" si="178"/>
        <v>0</v>
      </c>
      <c r="BQ87" s="56">
        <f t="shared" si="178"/>
        <v>0</v>
      </c>
      <c r="BR87" s="56">
        <f t="shared" si="178"/>
        <v>0</v>
      </c>
      <c r="BS87" s="56">
        <f t="shared" si="178"/>
        <v>0</v>
      </c>
      <c r="BT87" s="56">
        <f t="shared" si="178"/>
        <v>0</v>
      </c>
      <c r="BU87" s="56">
        <f t="shared" si="178"/>
        <v>0</v>
      </c>
      <c r="BV87" s="56">
        <f t="shared" si="178"/>
        <v>0</v>
      </c>
      <c r="BW87" s="56">
        <f t="shared" si="178"/>
        <v>0</v>
      </c>
      <c r="BX87" s="56">
        <f t="shared" si="178"/>
        <v>0</v>
      </c>
      <c r="BY87" s="56">
        <f t="shared" si="178"/>
        <v>0</v>
      </c>
      <c r="BZ87" s="56">
        <f t="shared" si="178"/>
        <v>0</v>
      </c>
      <c r="CA87" s="56">
        <f t="shared" si="178"/>
        <v>0</v>
      </c>
      <c r="CB87" s="56">
        <f t="shared" si="178"/>
        <v>0</v>
      </c>
      <c r="CC87" s="56">
        <f t="shared" si="178"/>
        <v>0</v>
      </c>
      <c r="CD87" s="56">
        <f t="shared" si="178"/>
        <v>0</v>
      </c>
      <c r="CE87" s="56">
        <f t="shared" si="178"/>
        <v>0</v>
      </c>
      <c r="CF87" s="56">
        <f t="shared" si="178"/>
        <v>0</v>
      </c>
      <c r="CG87" s="56">
        <f t="shared" si="178"/>
        <v>0</v>
      </c>
      <c r="CH87" s="56">
        <f t="shared" si="178"/>
        <v>0</v>
      </c>
      <c r="CI87" s="56">
        <f t="shared" si="178"/>
        <v>0</v>
      </c>
      <c r="CJ87" s="56">
        <f t="shared" si="178"/>
        <v>0</v>
      </c>
      <c r="CK87" s="56">
        <f t="shared" si="178"/>
        <v>0</v>
      </c>
      <c r="CL87" s="56">
        <f t="shared" si="178"/>
        <v>0</v>
      </c>
      <c r="CM87" s="56">
        <f t="shared" ref="CM87:DR87" si="179">$Y36*CM$22</f>
        <v>0</v>
      </c>
      <c r="CN87" s="56">
        <f t="shared" si="179"/>
        <v>0</v>
      </c>
      <c r="CO87" s="56">
        <f t="shared" si="179"/>
        <v>0</v>
      </c>
      <c r="CP87" s="56">
        <f t="shared" si="179"/>
        <v>0</v>
      </c>
      <c r="CQ87" s="56">
        <f t="shared" si="179"/>
        <v>0</v>
      </c>
      <c r="CR87" s="56">
        <f t="shared" si="179"/>
        <v>0</v>
      </c>
      <c r="CS87" s="56">
        <f t="shared" si="179"/>
        <v>0</v>
      </c>
      <c r="CT87" s="56">
        <f t="shared" si="179"/>
        <v>0</v>
      </c>
      <c r="CU87" s="56">
        <f t="shared" si="179"/>
        <v>0</v>
      </c>
      <c r="CV87" s="56">
        <f t="shared" si="179"/>
        <v>0</v>
      </c>
      <c r="CW87" s="56">
        <f t="shared" si="179"/>
        <v>0</v>
      </c>
      <c r="CX87" s="56">
        <f t="shared" si="179"/>
        <v>0</v>
      </c>
      <c r="CY87" s="56">
        <f t="shared" si="179"/>
        <v>0</v>
      </c>
      <c r="CZ87" s="56">
        <f t="shared" si="179"/>
        <v>0</v>
      </c>
      <c r="DA87" s="56">
        <f t="shared" si="179"/>
        <v>0</v>
      </c>
      <c r="DB87" s="56">
        <f t="shared" si="179"/>
        <v>0</v>
      </c>
      <c r="DC87" s="56">
        <f t="shared" si="179"/>
        <v>0</v>
      </c>
      <c r="DD87" s="56">
        <f t="shared" si="179"/>
        <v>0</v>
      </c>
      <c r="DE87" s="56">
        <f t="shared" si="179"/>
        <v>0</v>
      </c>
      <c r="DF87" s="56">
        <f t="shared" si="179"/>
        <v>0</v>
      </c>
      <c r="DG87" s="56">
        <f t="shared" si="179"/>
        <v>0</v>
      </c>
      <c r="DH87" s="56">
        <f t="shared" si="179"/>
        <v>0</v>
      </c>
      <c r="DI87" s="56">
        <f t="shared" si="179"/>
        <v>0</v>
      </c>
      <c r="DJ87" s="56">
        <f t="shared" si="179"/>
        <v>0</v>
      </c>
      <c r="DK87" s="56">
        <f t="shared" si="179"/>
        <v>0</v>
      </c>
      <c r="DL87" s="56">
        <f t="shared" si="179"/>
        <v>0</v>
      </c>
      <c r="DM87" s="56">
        <f t="shared" si="179"/>
        <v>0</v>
      </c>
      <c r="DN87" s="56">
        <f t="shared" si="179"/>
        <v>0</v>
      </c>
      <c r="DO87" s="56">
        <f t="shared" si="179"/>
        <v>0</v>
      </c>
      <c r="DP87" s="56">
        <f t="shared" si="179"/>
        <v>0</v>
      </c>
      <c r="DQ87" s="56">
        <f t="shared" si="179"/>
        <v>0</v>
      </c>
      <c r="DR87" s="56">
        <f t="shared" si="179"/>
        <v>0</v>
      </c>
      <c r="DS87" s="56">
        <f t="shared" ref="DS87:EP87" si="180">$Y36*DS$22</f>
        <v>0</v>
      </c>
      <c r="DT87" s="56">
        <f t="shared" si="180"/>
        <v>0</v>
      </c>
      <c r="DU87" s="56">
        <f t="shared" si="180"/>
        <v>0</v>
      </c>
      <c r="DV87" s="56">
        <f t="shared" si="180"/>
        <v>0</v>
      </c>
      <c r="DW87" s="56">
        <f t="shared" si="180"/>
        <v>0</v>
      </c>
      <c r="DX87" s="56">
        <f t="shared" si="180"/>
        <v>0</v>
      </c>
      <c r="DY87" s="56">
        <f t="shared" si="180"/>
        <v>0</v>
      </c>
      <c r="DZ87" s="56">
        <f t="shared" si="180"/>
        <v>0</v>
      </c>
      <c r="EA87" s="56">
        <f t="shared" si="180"/>
        <v>0</v>
      </c>
      <c r="EB87" s="56">
        <f t="shared" si="180"/>
        <v>0</v>
      </c>
      <c r="EC87" s="56">
        <f t="shared" si="180"/>
        <v>0</v>
      </c>
      <c r="ED87" s="56">
        <f t="shared" si="180"/>
        <v>0</v>
      </c>
      <c r="EE87" s="56">
        <f t="shared" si="180"/>
        <v>0</v>
      </c>
      <c r="EF87" s="56">
        <f t="shared" si="180"/>
        <v>0</v>
      </c>
      <c r="EG87" s="56">
        <f t="shared" si="180"/>
        <v>0</v>
      </c>
      <c r="EH87" s="56">
        <f t="shared" si="180"/>
        <v>0</v>
      </c>
      <c r="EI87" s="56">
        <f t="shared" si="180"/>
        <v>0</v>
      </c>
      <c r="EJ87" s="56">
        <f t="shared" si="180"/>
        <v>0</v>
      </c>
      <c r="EK87" s="56">
        <f t="shared" si="180"/>
        <v>0</v>
      </c>
      <c r="EL87" s="56">
        <f t="shared" si="180"/>
        <v>0</v>
      </c>
      <c r="EM87" s="56">
        <f t="shared" si="180"/>
        <v>0</v>
      </c>
      <c r="EN87" s="56">
        <f t="shared" si="180"/>
        <v>0</v>
      </c>
      <c r="EO87" s="56">
        <f t="shared" si="180"/>
        <v>0</v>
      </c>
      <c r="EP87" s="56">
        <f t="shared" si="180"/>
        <v>0</v>
      </c>
      <c r="EQ87" s="65"/>
    </row>
    <row r="88" spans="1:147" s="55" customFormat="1" x14ac:dyDescent="0.2">
      <c r="A88" s="55" t="str">
        <f t="shared" ref="A88:A103" si="181">A38</f>
        <v xml:space="preserve">Contigency </v>
      </c>
      <c r="Z88" s="65"/>
      <c r="AA88" s="56">
        <f t="shared" ref="AA88:AP88" si="182">$Y38*AA$22</f>
        <v>7500</v>
      </c>
      <c r="AB88" s="56">
        <f t="shared" si="182"/>
        <v>7500</v>
      </c>
      <c r="AC88" s="56">
        <f t="shared" si="182"/>
        <v>7500</v>
      </c>
      <c r="AD88" s="56">
        <f t="shared" si="182"/>
        <v>7500</v>
      </c>
      <c r="AE88" s="56">
        <f t="shared" si="182"/>
        <v>7500</v>
      </c>
      <c r="AF88" s="56">
        <f t="shared" si="182"/>
        <v>7500</v>
      </c>
      <c r="AG88" s="56">
        <f t="shared" si="182"/>
        <v>0</v>
      </c>
      <c r="AH88" s="56">
        <f t="shared" si="182"/>
        <v>0</v>
      </c>
      <c r="AI88" s="56">
        <f t="shared" si="182"/>
        <v>0</v>
      </c>
      <c r="AJ88" s="56">
        <f t="shared" si="182"/>
        <v>0</v>
      </c>
      <c r="AK88" s="56">
        <f t="shared" si="182"/>
        <v>0</v>
      </c>
      <c r="AL88" s="56">
        <f t="shared" si="182"/>
        <v>0</v>
      </c>
      <c r="AM88" s="56">
        <f t="shared" si="182"/>
        <v>0</v>
      </c>
      <c r="AN88" s="56">
        <f t="shared" si="182"/>
        <v>0</v>
      </c>
      <c r="AO88" s="56">
        <f t="shared" si="182"/>
        <v>0</v>
      </c>
      <c r="AP88" s="56">
        <f t="shared" si="182"/>
        <v>0</v>
      </c>
      <c r="AQ88" s="56">
        <f t="shared" ref="AQ88:DB88" si="183">$Y38*AQ$22</f>
        <v>0</v>
      </c>
      <c r="AR88" s="56">
        <f t="shared" si="183"/>
        <v>0</v>
      </c>
      <c r="AS88" s="56">
        <f t="shared" si="183"/>
        <v>0</v>
      </c>
      <c r="AT88" s="56">
        <f t="shared" si="183"/>
        <v>0</v>
      </c>
      <c r="AU88" s="56">
        <f t="shared" si="183"/>
        <v>0</v>
      </c>
      <c r="AV88" s="56">
        <f t="shared" si="183"/>
        <v>0</v>
      </c>
      <c r="AW88" s="56">
        <f t="shared" si="183"/>
        <v>0</v>
      </c>
      <c r="AX88" s="56">
        <f t="shared" si="183"/>
        <v>0</v>
      </c>
      <c r="AY88" s="56">
        <f t="shared" si="183"/>
        <v>0</v>
      </c>
      <c r="AZ88" s="56">
        <f t="shared" si="183"/>
        <v>0</v>
      </c>
      <c r="BA88" s="56">
        <f t="shared" si="183"/>
        <v>0</v>
      </c>
      <c r="BB88" s="56">
        <f t="shared" si="183"/>
        <v>0</v>
      </c>
      <c r="BC88" s="56">
        <f t="shared" si="183"/>
        <v>0</v>
      </c>
      <c r="BD88" s="56">
        <f t="shared" si="183"/>
        <v>0</v>
      </c>
      <c r="BE88" s="56">
        <f t="shared" si="183"/>
        <v>0</v>
      </c>
      <c r="BF88" s="56">
        <f t="shared" si="183"/>
        <v>0</v>
      </c>
      <c r="BG88" s="56">
        <f t="shared" si="183"/>
        <v>0</v>
      </c>
      <c r="BH88" s="56">
        <f t="shared" si="183"/>
        <v>0</v>
      </c>
      <c r="BI88" s="56">
        <f t="shared" si="183"/>
        <v>0</v>
      </c>
      <c r="BJ88" s="56">
        <f t="shared" si="183"/>
        <v>0</v>
      </c>
      <c r="BK88" s="56">
        <f t="shared" si="183"/>
        <v>0</v>
      </c>
      <c r="BL88" s="56">
        <f t="shared" si="183"/>
        <v>0</v>
      </c>
      <c r="BM88" s="56">
        <f t="shared" si="183"/>
        <v>0</v>
      </c>
      <c r="BN88" s="56">
        <f t="shared" si="183"/>
        <v>0</v>
      </c>
      <c r="BO88" s="56">
        <f t="shared" si="183"/>
        <v>0</v>
      </c>
      <c r="BP88" s="56">
        <f t="shared" si="183"/>
        <v>0</v>
      </c>
      <c r="BQ88" s="56">
        <f t="shared" si="183"/>
        <v>0</v>
      </c>
      <c r="BR88" s="56">
        <f t="shared" si="183"/>
        <v>0</v>
      </c>
      <c r="BS88" s="56">
        <f t="shared" si="183"/>
        <v>0</v>
      </c>
      <c r="BT88" s="56">
        <f t="shared" si="183"/>
        <v>0</v>
      </c>
      <c r="BU88" s="56">
        <f t="shared" si="183"/>
        <v>0</v>
      </c>
      <c r="BV88" s="56">
        <f t="shared" si="183"/>
        <v>0</v>
      </c>
      <c r="BW88" s="56">
        <f t="shared" si="183"/>
        <v>0</v>
      </c>
      <c r="BX88" s="56">
        <f t="shared" si="183"/>
        <v>0</v>
      </c>
      <c r="BY88" s="56">
        <f t="shared" si="183"/>
        <v>0</v>
      </c>
      <c r="BZ88" s="56">
        <f t="shared" si="183"/>
        <v>0</v>
      </c>
      <c r="CA88" s="56">
        <f t="shared" si="183"/>
        <v>0</v>
      </c>
      <c r="CB88" s="56">
        <f t="shared" si="183"/>
        <v>0</v>
      </c>
      <c r="CC88" s="56">
        <f t="shared" si="183"/>
        <v>0</v>
      </c>
      <c r="CD88" s="56">
        <f t="shared" si="183"/>
        <v>0</v>
      </c>
      <c r="CE88" s="56">
        <f t="shared" si="183"/>
        <v>0</v>
      </c>
      <c r="CF88" s="56">
        <f t="shared" si="183"/>
        <v>0</v>
      </c>
      <c r="CG88" s="56">
        <f t="shared" si="183"/>
        <v>0</v>
      </c>
      <c r="CH88" s="56">
        <f t="shared" si="183"/>
        <v>0</v>
      </c>
      <c r="CI88" s="56">
        <f t="shared" si="183"/>
        <v>0</v>
      </c>
      <c r="CJ88" s="56">
        <f t="shared" si="183"/>
        <v>0</v>
      </c>
      <c r="CK88" s="56">
        <f t="shared" si="183"/>
        <v>0</v>
      </c>
      <c r="CL88" s="56">
        <f t="shared" si="183"/>
        <v>0</v>
      </c>
      <c r="CM88" s="56">
        <f t="shared" si="183"/>
        <v>0</v>
      </c>
      <c r="CN88" s="56">
        <f t="shared" si="183"/>
        <v>0</v>
      </c>
      <c r="CO88" s="56">
        <f t="shared" si="183"/>
        <v>0</v>
      </c>
      <c r="CP88" s="56">
        <f t="shared" si="183"/>
        <v>0</v>
      </c>
      <c r="CQ88" s="56">
        <f t="shared" si="183"/>
        <v>0</v>
      </c>
      <c r="CR88" s="56">
        <f t="shared" si="183"/>
        <v>0</v>
      </c>
      <c r="CS88" s="56">
        <f t="shared" si="183"/>
        <v>0</v>
      </c>
      <c r="CT88" s="56">
        <f t="shared" si="183"/>
        <v>0</v>
      </c>
      <c r="CU88" s="56">
        <f t="shared" si="183"/>
        <v>0</v>
      </c>
      <c r="CV88" s="56">
        <f t="shared" si="183"/>
        <v>0</v>
      </c>
      <c r="CW88" s="56">
        <f t="shared" si="183"/>
        <v>0</v>
      </c>
      <c r="CX88" s="56">
        <f t="shared" si="183"/>
        <v>0</v>
      </c>
      <c r="CY88" s="56">
        <f t="shared" si="183"/>
        <v>0</v>
      </c>
      <c r="CZ88" s="56">
        <f t="shared" si="183"/>
        <v>0</v>
      </c>
      <c r="DA88" s="56">
        <f t="shared" si="183"/>
        <v>0</v>
      </c>
      <c r="DB88" s="56">
        <f t="shared" si="183"/>
        <v>0</v>
      </c>
      <c r="DC88" s="56">
        <f t="shared" ref="DC88:EP88" si="184">$Y38*DC$22</f>
        <v>0</v>
      </c>
      <c r="DD88" s="56">
        <f t="shared" si="184"/>
        <v>0</v>
      </c>
      <c r="DE88" s="56">
        <f t="shared" si="184"/>
        <v>0</v>
      </c>
      <c r="DF88" s="56">
        <f t="shared" si="184"/>
        <v>0</v>
      </c>
      <c r="DG88" s="56">
        <f t="shared" si="184"/>
        <v>0</v>
      </c>
      <c r="DH88" s="56">
        <f t="shared" si="184"/>
        <v>0</v>
      </c>
      <c r="DI88" s="56">
        <f t="shared" si="184"/>
        <v>0</v>
      </c>
      <c r="DJ88" s="56">
        <f t="shared" si="184"/>
        <v>0</v>
      </c>
      <c r="DK88" s="56">
        <f t="shared" si="184"/>
        <v>0</v>
      </c>
      <c r="DL88" s="56">
        <f t="shared" si="184"/>
        <v>0</v>
      </c>
      <c r="DM88" s="56">
        <f t="shared" si="184"/>
        <v>0</v>
      </c>
      <c r="DN88" s="56">
        <f t="shared" si="184"/>
        <v>0</v>
      </c>
      <c r="DO88" s="56">
        <f t="shared" si="184"/>
        <v>0</v>
      </c>
      <c r="DP88" s="56">
        <f t="shared" si="184"/>
        <v>0</v>
      </c>
      <c r="DQ88" s="56">
        <f t="shared" si="184"/>
        <v>0</v>
      </c>
      <c r="DR88" s="56">
        <f t="shared" si="184"/>
        <v>0</v>
      </c>
      <c r="DS88" s="56">
        <f t="shared" si="184"/>
        <v>0</v>
      </c>
      <c r="DT88" s="56">
        <f t="shared" si="184"/>
        <v>0</v>
      </c>
      <c r="DU88" s="56">
        <f t="shared" si="184"/>
        <v>0</v>
      </c>
      <c r="DV88" s="56">
        <f t="shared" si="184"/>
        <v>0</v>
      </c>
      <c r="DW88" s="56">
        <f t="shared" si="184"/>
        <v>0</v>
      </c>
      <c r="DX88" s="56">
        <f t="shared" si="184"/>
        <v>0</v>
      </c>
      <c r="DY88" s="56">
        <f t="shared" si="184"/>
        <v>0</v>
      </c>
      <c r="DZ88" s="56">
        <f t="shared" si="184"/>
        <v>0</v>
      </c>
      <c r="EA88" s="56">
        <f t="shared" si="184"/>
        <v>0</v>
      </c>
      <c r="EB88" s="56">
        <f t="shared" si="184"/>
        <v>0</v>
      </c>
      <c r="EC88" s="56">
        <f t="shared" si="184"/>
        <v>0</v>
      </c>
      <c r="ED88" s="56">
        <f t="shared" si="184"/>
        <v>0</v>
      </c>
      <c r="EE88" s="56">
        <f t="shared" si="184"/>
        <v>0</v>
      </c>
      <c r="EF88" s="56">
        <f t="shared" si="184"/>
        <v>0</v>
      </c>
      <c r="EG88" s="56">
        <f t="shared" si="184"/>
        <v>0</v>
      </c>
      <c r="EH88" s="56">
        <f t="shared" si="184"/>
        <v>0</v>
      </c>
      <c r="EI88" s="56">
        <f t="shared" si="184"/>
        <v>0</v>
      </c>
      <c r="EJ88" s="56">
        <f t="shared" si="184"/>
        <v>0</v>
      </c>
      <c r="EK88" s="56">
        <f t="shared" si="184"/>
        <v>0</v>
      </c>
      <c r="EL88" s="56">
        <f t="shared" si="184"/>
        <v>0</v>
      </c>
      <c r="EM88" s="56">
        <f t="shared" si="184"/>
        <v>0</v>
      </c>
      <c r="EN88" s="56">
        <f t="shared" si="184"/>
        <v>0</v>
      </c>
      <c r="EO88" s="56">
        <f t="shared" si="184"/>
        <v>0</v>
      </c>
      <c r="EP88" s="56">
        <f t="shared" si="184"/>
        <v>0</v>
      </c>
      <c r="EQ88" s="65"/>
    </row>
    <row r="89" spans="1:147" x14ac:dyDescent="0.2">
      <c r="A89" s="44"/>
      <c r="AA89" s="56"/>
      <c r="AB89" s="56"/>
      <c r="AC89" s="56"/>
      <c r="AD89" s="56"/>
      <c r="AE89" s="56"/>
      <c r="AF89" s="56"/>
      <c r="AG89" s="56"/>
      <c r="AH89" s="56"/>
      <c r="AI89" s="56"/>
      <c r="AJ89" s="56"/>
      <c r="AK89" s="56"/>
      <c r="AL89" s="56"/>
      <c r="AM89" s="56"/>
      <c r="AN89" s="56"/>
      <c r="AO89" s="56"/>
      <c r="AP89" s="56"/>
      <c r="AQ89" s="56"/>
      <c r="AR89" s="56"/>
      <c r="AS89" s="56"/>
      <c r="AT89" s="56"/>
      <c r="AU89" s="56"/>
      <c r="AV89" s="56"/>
      <c r="AW89" s="56"/>
      <c r="AX89" s="56"/>
      <c r="AY89" s="56"/>
      <c r="AZ89" s="56"/>
      <c r="BA89" s="56"/>
      <c r="BB89" s="56"/>
      <c r="BC89" s="56"/>
      <c r="BD89" s="56"/>
      <c r="BE89" s="56"/>
      <c r="BF89" s="56"/>
      <c r="BG89" s="56"/>
      <c r="BH89" s="56"/>
      <c r="BI89" s="56"/>
      <c r="BJ89" s="56"/>
      <c r="BK89" s="56"/>
      <c r="BL89" s="56"/>
      <c r="BM89" s="56"/>
      <c r="BN89" s="56"/>
      <c r="BO89" s="56"/>
      <c r="BP89" s="56"/>
      <c r="BQ89" s="56"/>
      <c r="BR89" s="56"/>
      <c r="BS89" s="56"/>
      <c r="BT89" s="56"/>
      <c r="BU89" s="56"/>
      <c r="BV89" s="56"/>
      <c r="BW89" s="56"/>
      <c r="BX89" s="56"/>
      <c r="BY89" s="56"/>
      <c r="BZ89" s="56"/>
      <c r="CA89" s="56"/>
      <c r="CB89" s="56"/>
      <c r="CC89" s="56"/>
      <c r="CD89" s="56"/>
      <c r="CE89" s="56"/>
      <c r="CF89" s="56"/>
      <c r="CG89" s="56"/>
      <c r="CH89" s="56"/>
      <c r="CI89" s="56"/>
      <c r="CJ89" s="56"/>
      <c r="CK89" s="56"/>
      <c r="CL89" s="56"/>
      <c r="CM89" s="56"/>
      <c r="CN89" s="56"/>
      <c r="CO89" s="56"/>
      <c r="CP89" s="56"/>
      <c r="CQ89" s="56"/>
      <c r="CR89" s="56"/>
      <c r="CS89" s="56"/>
      <c r="CT89" s="56"/>
      <c r="CU89" s="56"/>
      <c r="CV89" s="56"/>
      <c r="CW89" s="56"/>
      <c r="CX89" s="56"/>
      <c r="CY89" s="56"/>
      <c r="CZ89" s="56"/>
      <c r="DA89" s="56"/>
      <c r="DB89" s="56"/>
      <c r="DC89" s="56"/>
      <c r="DD89" s="56"/>
      <c r="DE89" s="56"/>
      <c r="DF89" s="56"/>
      <c r="DG89" s="56"/>
      <c r="DH89" s="56"/>
      <c r="DI89" s="56"/>
      <c r="DJ89" s="56"/>
      <c r="DK89" s="56"/>
      <c r="DL89" s="56"/>
      <c r="DM89" s="56"/>
      <c r="DN89" s="56"/>
      <c r="DO89" s="56"/>
      <c r="DP89" s="56"/>
      <c r="DQ89" s="56"/>
      <c r="DR89" s="56"/>
      <c r="DS89" s="56"/>
      <c r="DT89" s="56"/>
      <c r="DU89" s="56"/>
      <c r="DV89" s="56"/>
      <c r="DW89" s="56"/>
      <c r="DX89" s="56"/>
      <c r="DY89" s="56"/>
      <c r="DZ89" s="56"/>
      <c r="EA89" s="56"/>
      <c r="EB89" s="56"/>
      <c r="EC89" s="56"/>
      <c r="ED89" s="56"/>
      <c r="EE89" s="56"/>
      <c r="EF89" s="56"/>
      <c r="EG89" s="56"/>
      <c r="EH89" s="56"/>
      <c r="EI89" s="56"/>
      <c r="EJ89" s="56"/>
      <c r="EK89" s="56"/>
      <c r="EL89" s="56"/>
      <c r="EM89" s="56"/>
      <c r="EN89" s="56"/>
      <c r="EO89" s="56"/>
      <c r="EP89" s="56"/>
    </row>
    <row r="90" spans="1:147" s="44" customFormat="1" ht="15" x14ac:dyDescent="0.2">
      <c r="A90" s="44" t="str">
        <f t="shared" si="181"/>
        <v xml:space="preserve">Soft Construction Costs </v>
      </c>
      <c r="Z90" s="60"/>
      <c r="AA90" s="45">
        <f>SUBTOTAL(9,AA91:AA95)</f>
        <v>0</v>
      </c>
      <c r="AB90" s="45">
        <f t="shared" ref="AB90:CM90" si="185">SUBTOTAL(9,AB91:AB95)</f>
        <v>0</v>
      </c>
      <c r="AC90" s="45">
        <f t="shared" si="185"/>
        <v>0</v>
      </c>
      <c r="AD90" s="45">
        <f t="shared" si="185"/>
        <v>0</v>
      </c>
      <c r="AE90" s="45">
        <f t="shared" si="185"/>
        <v>0</v>
      </c>
      <c r="AF90" s="45">
        <f t="shared" si="185"/>
        <v>0</v>
      </c>
      <c r="AG90" s="45">
        <f t="shared" si="185"/>
        <v>0</v>
      </c>
      <c r="AH90" s="45">
        <f t="shared" si="185"/>
        <v>0</v>
      </c>
      <c r="AI90" s="45">
        <f t="shared" si="185"/>
        <v>0</v>
      </c>
      <c r="AJ90" s="45">
        <f t="shared" si="185"/>
        <v>0</v>
      </c>
      <c r="AK90" s="45">
        <f t="shared" si="185"/>
        <v>0</v>
      </c>
      <c r="AL90" s="45">
        <f t="shared" si="185"/>
        <v>0</v>
      </c>
      <c r="AM90" s="45">
        <f t="shared" si="185"/>
        <v>0</v>
      </c>
      <c r="AN90" s="45">
        <f t="shared" si="185"/>
        <v>0</v>
      </c>
      <c r="AO90" s="45">
        <f t="shared" si="185"/>
        <v>0</v>
      </c>
      <c r="AP90" s="45">
        <f t="shared" si="185"/>
        <v>0</v>
      </c>
      <c r="AQ90" s="45">
        <f t="shared" si="185"/>
        <v>0</v>
      </c>
      <c r="AR90" s="45">
        <f t="shared" si="185"/>
        <v>0</v>
      </c>
      <c r="AS90" s="45">
        <f t="shared" si="185"/>
        <v>0</v>
      </c>
      <c r="AT90" s="45">
        <f t="shared" si="185"/>
        <v>0</v>
      </c>
      <c r="AU90" s="45">
        <f t="shared" si="185"/>
        <v>0</v>
      </c>
      <c r="AV90" s="45">
        <f t="shared" si="185"/>
        <v>0</v>
      </c>
      <c r="AW90" s="45">
        <f t="shared" si="185"/>
        <v>0</v>
      </c>
      <c r="AX90" s="45">
        <f t="shared" si="185"/>
        <v>0</v>
      </c>
      <c r="AY90" s="45">
        <f t="shared" si="185"/>
        <v>0</v>
      </c>
      <c r="AZ90" s="45">
        <f t="shared" si="185"/>
        <v>0</v>
      </c>
      <c r="BA90" s="45">
        <f t="shared" si="185"/>
        <v>0</v>
      </c>
      <c r="BB90" s="45">
        <f t="shared" si="185"/>
        <v>0</v>
      </c>
      <c r="BC90" s="45">
        <f t="shared" si="185"/>
        <v>0</v>
      </c>
      <c r="BD90" s="45">
        <f t="shared" si="185"/>
        <v>0</v>
      </c>
      <c r="BE90" s="45">
        <f t="shared" si="185"/>
        <v>0</v>
      </c>
      <c r="BF90" s="45">
        <f t="shared" si="185"/>
        <v>0</v>
      </c>
      <c r="BG90" s="45">
        <f t="shared" si="185"/>
        <v>0</v>
      </c>
      <c r="BH90" s="45">
        <f t="shared" si="185"/>
        <v>0</v>
      </c>
      <c r="BI90" s="45">
        <f t="shared" si="185"/>
        <v>0</v>
      </c>
      <c r="BJ90" s="45">
        <f t="shared" si="185"/>
        <v>0</v>
      </c>
      <c r="BK90" s="45">
        <f t="shared" si="185"/>
        <v>0</v>
      </c>
      <c r="BL90" s="45">
        <f t="shared" si="185"/>
        <v>0</v>
      </c>
      <c r="BM90" s="45">
        <f t="shared" si="185"/>
        <v>0</v>
      </c>
      <c r="BN90" s="45">
        <f t="shared" si="185"/>
        <v>0</v>
      </c>
      <c r="BO90" s="45">
        <f t="shared" si="185"/>
        <v>0</v>
      </c>
      <c r="BP90" s="45">
        <f t="shared" si="185"/>
        <v>0</v>
      </c>
      <c r="BQ90" s="45">
        <f t="shared" si="185"/>
        <v>0</v>
      </c>
      <c r="BR90" s="45">
        <f t="shared" si="185"/>
        <v>0</v>
      </c>
      <c r="BS90" s="45">
        <f t="shared" si="185"/>
        <v>0</v>
      </c>
      <c r="BT90" s="45">
        <f t="shared" si="185"/>
        <v>0</v>
      </c>
      <c r="BU90" s="45">
        <f t="shared" si="185"/>
        <v>0</v>
      </c>
      <c r="BV90" s="45">
        <f t="shared" si="185"/>
        <v>0</v>
      </c>
      <c r="BW90" s="45">
        <f t="shared" si="185"/>
        <v>0</v>
      </c>
      <c r="BX90" s="45">
        <f t="shared" si="185"/>
        <v>0</v>
      </c>
      <c r="BY90" s="45">
        <f t="shared" si="185"/>
        <v>0</v>
      </c>
      <c r="BZ90" s="45">
        <f t="shared" si="185"/>
        <v>0</v>
      </c>
      <c r="CA90" s="45">
        <f t="shared" si="185"/>
        <v>0</v>
      </c>
      <c r="CB90" s="45">
        <f t="shared" si="185"/>
        <v>0</v>
      </c>
      <c r="CC90" s="45">
        <f t="shared" si="185"/>
        <v>0</v>
      </c>
      <c r="CD90" s="45">
        <f t="shared" si="185"/>
        <v>0</v>
      </c>
      <c r="CE90" s="45">
        <f t="shared" si="185"/>
        <v>0</v>
      </c>
      <c r="CF90" s="45">
        <f t="shared" si="185"/>
        <v>0</v>
      </c>
      <c r="CG90" s="45">
        <f t="shared" si="185"/>
        <v>0</v>
      </c>
      <c r="CH90" s="45">
        <f t="shared" si="185"/>
        <v>0</v>
      </c>
      <c r="CI90" s="45">
        <f t="shared" si="185"/>
        <v>0</v>
      </c>
      <c r="CJ90" s="45">
        <f t="shared" si="185"/>
        <v>0</v>
      </c>
      <c r="CK90" s="45">
        <f t="shared" si="185"/>
        <v>0</v>
      </c>
      <c r="CL90" s="45">
        <f t="shared" si="185"/>
        <v>0</v>
      </c>
      <c r="CM90" s="45">
        <f t="shared" si="185"/>
        <v>0</v>
      </c>
      <c r="CN90" s="45">
        <f t="shared" ref="CN90:EP90" si="186">SUBTOTAL(9,CN91:CN95)</f>
        <v>0</v>
      </c>
      <c r="CO90" s="45">
        <f t="shared" si="186"/>
        <v>0</v>
      </c>
      <c r="CP90" s="45">
        <f t="shared" si="186"/>
        <v>0</v>
      </c>
      <c r="CQ90" s="45">
        <f t="shared" si="186"/>
        <v>0</v>
      </c>
      <c r="CR90" s="45">
        <f t="shared" si="186"/>
        <v>0</v>
      </c>
      <c r="CS90" s="45">
        <f t="shared" si="186"/>
        <v>0</v>
      </c>
      <c r="CT90" s="45">
        <f t="shared" si="186"/>
        <v>0</v>
      </c>
      <c r="CU90" s="45">
        <f t="shared" si="186"/>
        <v>0</v>
      </c>
      <c r="CV90" s="45">
        <f t="shared" si="186"/>
        <v>0</v>
      </c>
      <c r="CW90" s="45">
        <f t="shared" si="186"/>
        <v>0</v>
      </c>
      <c r="CX90" s="45">
        <f t="shared" si="186"/>
        <v>0</v>
      </c>
      <c r="CY90" s="45">
        <f t="shared" si="186"/>
        <v>0</v>
      </c>
      <c r="CZ90" s="45">
        <f t="shared" si="186"/>
        <v>0</v>
      </c>
      <c r="DA90" s="45">
        <f t="shared" si="186"/>
        <v>0</v>
      </c>
      <c r="DB90" s="45">
        <f t="shared" si="186"/>
        <v>0</v>
      </c>
      <c r="DC90" s="45">
        <f t="shared" si="186"/>
        <v>0</v>
      </c>
      <c r="DD90" s="45">
        <f t="shared" si="186"/>
        <v>0</v>
      </c>
      <c r="DE90" s="45">
        <f t="shared" si="186"/>
        <v>0</v>
      </c>
      <c r="DF90" s="45">
        <f t="shared" si="186"/>
        <v>0</v>
      </c>
      <c r="DG90" s="45">
        <f t="shared" si="186"/>
        <v>0</v>
      </c>
      <c r="DH90" s="45">
        <f t="shared" si="186"/>
        <v>0</v>
      </c>
      <c r="DI90" s="45">
        <f t="shared" si="186"/>
        <v>0</v>
      </c>
      <c r="DJ90" s="45">
        <f t="shared" si="186"/>
        <v>0</v>
      </c>
      <c r="DK90" s="45">
        <f t="shared" si="186"/>
        <v>0</v>
      </c>
      <c r="DL90" s="45">
        <f t="shared" si="186"/>
        <v>0</v>
      </c>
      <c r="DM90" s="45">
        <f t="shared" si="186"/>
        <v>0</v>
      </c>
      <c r="DN90" s="45">
        <f t="shared" si="186"/>
        <v>0</v>
      </c>
      <c r="DO90" s="45">
        <f t="shared" si="186"/>
        <v>0</v>
      </c>
      <c r="DP90" s="45">
        <f t="shared" si="186"/>
        <v>0</v>
      </c>
      <c r="DQ90" s="45">
        <f t="shared" si="186"/>
        <v>0</v>
      </c>
      <c r="DR90" s="45">
        <f t="shared" si="186"/>
        <v>0</v>
      </c>
      <c r="DS90" s="45">
        <f t="shared" si="186"/>
        <v>0</v>
      </c>
      <c r="DT90" s="45">
        <f t="shared" si="186"/>
        <v>0</v>
      </c>
      <c r="DU90" s="45">
        <f t="shared" si="186"/>
        <v>0</v>
      </c>
      <c r="DV90" s="45">
        <f t="shared" si="186"/>
        <v>0</v>
      </c>
      <c r="DW90" s="45">
        <f t="shared" si="186"/>
        <v>0</v>
      </c>
      <c r="DX90" s="45">
        <f t="shared" si="186"/>
        <v>0</v>
      </c>
      <c r="DY90" s="45">
        <f t="shared" si="186"/>
        <v>0</v>
      </c>
      <c r="DZ90" s="45">
        <f t="shared" si="186"/>
        <v>0</v>
      </c>
      <c r="EA90" s="45">
        <f t="shared" si="186"/>
        <v>0</v>
      </c>
      <c r="EB90" s="45">
        <f t="shared" si="186"/>
        <v>0</v>
      </c>
      <c r="EC90" s="45">
        <f t="shared" si="186"/>
        <v>0</v>
      </c>
      <c r="ED90" s="45">
        <f t="shared" si="186"/>
        <v>0</v>
      </c>
      <c r="EE90" s="45">
        <f t="shared" si="186"/>
        <v>0</v>
      </c>
      <c r="EF90" s="45">
        <f t="shared" si="186"/>
        <v>0</v>
      </c>
      <c r="EG90" s="45">
        <f t="shared" si="186"/>
        <v>0</v>
      </c>
      <c r="EH90" s="45">
        <f t="shared" si="186"/>
        <v>0</v>
      </c>
      <c r="EI90" s="45">
        <f t="shared" si="186"/>
        <v>0</v>
      </c>
      <c r="EJ90" s="45">
        <f t="shared" si="186"/>
        <v>0</v>
      </c>
      <c r="EK90" s="45">
        <f t="shared" si="186"/>
        <v>0</v>
      </c>
      <c r="EL90" s="45">
        <f t="shared" si="186"/>
        <v>0</v>
      </c>
      <c r="EM90" s="45">
        <f t="shared" si="186"/>
        <v>0</v>
      </c>
      <c r="EN90" s="45">
        <f t="shared" si="186"/>
        <v>0</v>
      </c>
      <c r="EO90" s="45">
        <f t="shared" si="186"/>
        <v>0</v>
      </c>
      <c r="EP90" s="45">
        <f t="shared" si="186"/>
        <v>0</v>
      </c>
      <c r="EQ90" s="60"/>
    </row>
    <row r="91" spans="1:147" s="55" customFormat="1" x14ac:dyDescent="0.2">
      <c r="A91" s="55" t="str">
        <f t="shared" si="181"/>
        <v>SC-1</v>
      </c>
      <c r="Z91" s="65"/>
      <c r="AA91" s="56">
        <f t="shared" ref="AA91:CL94" si="187">$Y41*$AA41</f>
        <v>0</v>
      </c>
      <c r="AB91" s="56">
        <f t="shared" si="187"/>
        <v>0</v>
      </c>
      <c r="AC91" s="56">
        <f t="shared" si="187"/>
        <v>0</v>
      </c>
      <c r="AD91" s="56">
        <f t="shared" si="187"/>
        <v>0</v>
      </c>
      <c r="AE91" s="56">
        <f t="shared" si="187"/>
        <v>0</v>
      </c>
      <c r="AF91" s="56">
        <f t="shared" si="187"/>
        <v>0</v>
      </c>
      <c r="AG91" s="56">
        <f t="shared" si="187"/>
        <v>0</v>
      </c>
      <c r="AH91" s="56">
        <f t="shared" si="187"/>
        <v>0</v>
      </c>
      <c r="AI91" s="56">
        <f t="shared" si="187"/>
        <v>0</v>
      </c>
      <c r="AJ91" s="56">
        <f t="shared" si="187"/>
        <v>0</v>
      </c>
      <c r="AK91" s="56">
        <f t="shared" si="187"/>
        <v>0</v>
      </c>
      <c r="AL91" s="56">
        <f t="shared" si="187"/>
        <v>0</v>
      </c>
      <c r="AM91" s="56">
        <f t="shared" si="187"/>
        <v>0</v>
      </c>
      <c r="AN91" s="56">
        <f t="shared" si="187"/>
        <v>0</v>
      </c>
      <c r="AO91" s="56">
        <f t="shared" si="187"/>
        <v>0</v>
      </c>
      <c r="AP91" s="56">
        <f t="shared" si="187"/>
        <v>0</v>
      </c>
      <c r="AQ91" s="56">
        <f t="shared" si="187"/>
        <v>0</v>
      </c>
      <c r="AR91" s="56">
        <f t="shared" si="187"/>
        <v>0</v>
      </c>
      <c r="AS91" s="56">
        <f t="shared" si="187"/>
        <v>0</v>
      </c>
      <c r="AT91" s="56">
        <f t="shared" si="187"/>
        <v>0</v>
      </c>
      <c r="AU91" s="56">
        <f t="shared" si="187"/>
        <v>0</v>
      </c>
      <c r="AV91" s="56">
        <f t="shared" si="187"/>
        <v>0</v>
      </c>
      <c r="AW91" s="56">
        <f t="shared" si="187"/>
        <v>0</v>
      </c>
      <c r="AX91" s="56">
        <f t="shared" si="187"/>
        <v>0</v>
      </c>
      <c r="AY91" s="56">
        <f t="shared" si="187"/>
        <v>0</v>
      </c>
      <c r="AZ91" s="56">
        <f t="shared" si="187"/>
        <v>0</v>
      </c>
      <c r="BA91" s="56">
        <f t="shared" si="187"/>
        <v>0</v>
      </c>
      <c r="BB91" s="56">
        <f t="shared" si="187"/>
        <v>0</v>
      </c>
      <c r="BC91" s="56">
        <f t="shared" si="187"/>
        <v>0</v>
      </c>
      <c r="BD91" s="56">
        <f t="shared" si="187"/>
        <v>0</v>
      </c>
      <c r="BE91" s="56">
        <f t="shared" si="187"/>
        <v>0</v>
      </c>
      <c r="BF91" s="56">
        <f t="shared" si="187"/>
        <v>0</v>
      </c>
      <c r="BG91" s="56">
        <f t="shared" si="187"/>
        <v>0</v>
      </c>
      <c r="BH91" s="56">
        <f t="shared" si="187"/>
        <v>0</v>
      </c>
      <c r="BI91" s="56">
        <f t="shared" si="187"/>
        <v>0</v>
      </c>
      <c r="BJ91" s="56">
        <f t="shared" si="187"/>
        <v>0</v>
      </c>
      <c r="BK91" s="56">
        <f t="shared" si="187"/>
        <v>0</v>
      </c>
      <c r="BL91" s="56">
        <f t="shared" si="187"/>
        <v>0</v>
      </c>
      <c r="BM91" s="56">
        <f t="shared" si="187"/>
        <v>0</v>
      </c>
      <c r="BN91" s="56">
        <f t="shared" si="187"/>
        <v>0</v>
      </c>
      <c r="BO91" s="56">
        <f t="shared" si="187"/>
        <v>0</v>
      </c>
      <c r="BP91" s="56">
        <f t="shared" si="187"/>
        <v>0</v>
      </c>
      <c r="BQ91" s="56">
        <f t="shared" si="187"/>
        <v>0</v>
      </c>
      <c r="BR91" s="56">
        <f t="shared" si="187"/>
        <v>0</v>
      </c>
      <c r="BS91" s="56">
        <f t="shared" si="187"/>
        <v>0</v>
      </c>
      <c r="BT91" s="56">
        <f t="shared" si="187"/>
        <v>0</v>
      </c>
      <c r="BU91" s="56">
        <f t="shared" si="187"/>
        <v>0</v>
      </c>
      <c r="BV91" s="56">
        <f t="shared" si="187"/>
        <v>0</v>
      </c>
      <c r="BW91" s="56">
        <f t="shared" si="187"/>
        <v>0</v>
      </c>
      <c r="BX91" s="56">
        <f t="shared" si="187"/>
        <v>0</v>
      </c>
      <c r="BY91" s="56">
        <f t="shared" si="187"/>
        <v>0</v>
      </c>
      <c r="BZ91" s="56">
        <f t="shared" si="187"/>
        <v>0</v>
      </c>
      <c r="CA91" s="56">
        <f t="shared" si="187"/>
        <v>0</v>
      </c>
      <c r="CB91" s="56">
        <f t="shared" si="187"/>
        <v>0</v>
      </c>
      <c r="CC91" s="56">
        <f t="shared" si="187"/>
        <v>0</v>
      </c>
      <c r="CD91" s="56">
        <f t="shared" si="187"/>
        <v>0</v>
      </c>
      <c r="CE91" s="56">
        <f t="shared" si="187"/>
        <v>0</v>
      </c>
      <c r="CF91" s="56">
        <f t="shared" si="187"/>
        <v>0</v>
      </c>
      <c r="CG91" s="56">
        <f t="shared" si="187"/>
        <v>0</v>
      </c>
      <c r="CH91" s="56">
        <f t="shared" si="187"/>
        <v>0</v>
      </c>
      <c r="CI91" s="56">
        <f t="shared" si="187"/>
        <v>0</v>
      </c>
      <c r="CJ91" s="56">
        <f t="shared" si="187"/>
        <v>0</v>
      </c>
      <c r="CK91" s="56">
        <f t="shared" si="187"/>
        <v>0</v>
      </c>
      <c r="CL91" s="56">
        <f t="shared" si="187"/>
        <v>0</v>
      </c>
      <c r="CM91" s="56">
        <f t="shared" ref="CM91:EP94" si="188">$Y41*$AA41</f>
        <v>0</v>
      </c>
      <c r="CN91" s="56">
        <f t="shared" si="188"/>
        <v>0</v>
      </c>
      <c r="CO91" s="56">
        <f t="shared" si="188"/>
        <v>0</v>
      </c>
      <c r="CP91" s="56">
        <f t="shared" si="188"/>
        <v>0</v>
      </c>
      <c r="CQ91" s="56">
        <f t="shared" si="188"/>
        <v>0</v>
      </c>
      <c r="CR91" s="56">
        <f t="shared" si="188"/>
        <v>0</v>
      </c>
      <c r="CS91" s="56">
        <f t="shared" si="188"/>
        <v>0</v>
      </c>
      <c r="CT91" s="56">
        <f t="shared" si="188"/>
        <v>0</v>
      </c>
      <c r="CU91" s="56">
        <f t="shared" si="188"/>
        <v>0</v>
      </c>
      <c r="CV91" s="56">
        <f t="shared" si="188"/>
        <v>0</v>
      </c>
      <c r="CW91" s="56">
        <f t="shared" si="188"/>
        <v>0</v>
      </c>
      <c r="CX91" s="56">
        <f t="shared" si="188"/>
        <v>0</v>
      </c>
      <c r="CY91" s="56">
        <f t="shared" si="188"/>
        <v>0</v>
      </c>
      <c r="CZ91" s="56">
        <f t="shared" si="188"/>
        <v>0</v>
      </c>
      <c r="DA91" s="56">
        <f t="shared" si="188"/>
        <v>0</v>
      </c>
      <c r="DB91" s="56">
        <f t="shared" si="188"/>
        <v>0</v>
      </c>
      <c r="DC91" s="56">
        <f t="shared" si="188"/>
        <v>0</v>
      </c>
      <c r="DD91" s="56">
        <f t="shared" si="188"/>
        <v>0</v>
      </c>
      <c r="DE91" s="56">
        <f t="shared" si="188"/>
        <v>0</v>
      </c>
      <c r="DF91" s="56">
        <f t="shared" si="188"/>
        <v>0</v>
      </c>
      <c r="DG91" s="56">
        <f t="shared" si="188"/>
        <v>0</v>
      </c>
      <c r="DH91" s="56">
        <f t="shared" si="188"/>
        <v>0</v>
      </c>
      <c r="DI91" s="56">
        <f t="shared" si="188"/>
        <v>0</v>
      </c>
      <c r="DJ91" s="56">
        <f t="shared" si="188"/>
        <v>0</v>
      </c>
      <c r="DK91" s="56">
        <f t="shared" si="188"/>
        <v>0</v>
      </c>
      <c r="DL91" s="56">
        <f t="shared" si="188"/>
        <v>0</v>
      </c>
      <c r="DM91" s="56">
        <f t="shared" si="188"/>
        <v>0</v>
      </c>
      <c r="DN91" s="56">
        <f t="shared" si="188"/>
        <v>0</v>
      </c>
      <c r="DO91" s="56">
        <f t="shared" si="188"/>
        <v>0</v>
      </c>
      <c r="DP91" s="56">
        <f t="shared" si="188"/>
        <v>0</v>
      </c>
      <c r="DQ91" s="56">
        <f t="shared" si="188"/>
        <v>0</v>
      </c>
      <c r="DR91" s="56">
        <f t="shared" si="188"/>
        <v>0</v>
      </c>
      <c r="DS91" s="56">
        <f t="shared" si="188"/>
        <v>0</v>
      </c>
      <c r="DT91" s="56">
        <f t="shared" si="188"/>
        <v>0</v>
      </c>
      <c r="DU91" s="56">
        <f t="shared" si="188"/>
        <v>0</v>
      </c>
      <c r="DV91" s="56">
        <f t="shared" si="188"/>
        <v>0</v>
      </c>
      <c r="DW91" s="56">
        <f t="shared" si="188"/>
        <v>0</v>
      </c>
      <c r="DX91" s="56">
        <f t="shared" si="188"/>
        <v>0</v>
      </c>
      <c r="DY91" s="56">
        <f t="shared" si="188"/>
        <v>0</v>
      </c>
      <c r="DZ91" s="56">
        <f t="shared" si="188"/>
        <v>0</v>
      </c>
      <c r="EA91" s="56">
        <f t="shared" si="188"/>
        <v>0</v>
      </c>
      <c r="EB91" s="56">
        <f t="shared" si="188"/>
        <v>0</v>
      </c>
      <c r="EC91" s="56">
        <f t="shared" si="188"/>
        <v>0</v>
      </c>
      <c r="ED91" s="56">
        <f t="shared" si="188"/>
        <v>0</v>
      </c>
      <c r="EE91" s="56">
        <f t="shared" si="188"/>
        <v>0</v>
      </c>
      <c r="EF91" s="56">
        <f t="shared" si="188"/>
        <v>0</v>
      </c>
      <c r="EG91" s="56">
        <f t="shared" si="188"/>
        <v>0</v>
      </c>
      <c r="EH91" s="56">
        <f t="shared" si="188"/>
        <v>0</v>
      </c>
      <c r="EI91" s="56">
        <f t="shared" si="188"/>
        <v>0</v>
      </c>
      <c r="EJ91" s="56">
        <f t="shared" si="188"/>
        <v>0</v>
      </c>
      <c r="EK91" s="56">
        <f t="shared" si="188"/>
        <v>0</v>
      </c>
      <c r="EL91" s="56">
        <f t="shared" si="188"/>
        <v>0</v>
      </c>
      <c r="EM91" s="56">
        <f t="shared" si="188"/>
        <v>0</v>
      </c>
      <c r="EN91" s="56">
        <f t="shared" si="188"/>
        <v>0</v>
      </c>
      <c r="EO91" s="56">
        <f t="shared" si="188"/>
        <v>0</v>
      </c>
      <c r="EP91" s="56">
        <f t="shared" si="188"/>
        <v>0</v>
      </c>
      <c r="EQ91" s="65"/>
    </row>
    <row r="92" spans="1:147" s="55" customFormat="1" x14ac:dyDescent="0.2">
      <c r="A92" s="55" t="str">
        <f t="shared" si="181"/>
        <v>SC-2</v>
      </c>
      <c r="Z92" s="65"/>
      <c r="AA92" s="56">
        <f t="shared" si="187"/>
        <v>0</v>
      </c>
      <c r="AB92" s="56">
        <f t="shared" si="187"/>
        <v>0</v>
      </c>
      <c r="AC92" s="56">
        <f t="shared" si="187"/>
        <v>0</v>
      </c>
      <c r="AD92" s="56">
        <f t="shared" si="187"/>
        <v>0</v>
      </c>
      <c r="AE92" s="56">
        <f t="shared" si="187"/>
        <v>0</v>
      </c>
      <c r="AF92" s="56">
        <f t="shared" si="187"/>
        <v>0</v>
      </c>
      <c r="AG92" s="56">
        <f t="shared" si="187"/>
        <v>0</v>
      </c>
      <c r="AH92" s="56">
        <f t="shared" si="187"/>
        <v>0</v>
      </c>
      <c r="AI92" s="56">
        <f t="shared" si="187"/>
        <v>0</v>
      </c>
      <c r="AJ92" s="56">
        <f t="shared" si="187"/>
        <v>0</v>
      </c>
      <c r="AK92" s="56">
        <f t="shared" si="187"/>
        <v>0</v>
      </c>
      <c r="AL92" s="56">
        <f t="shared" si="187"/>
        <v>0</v>
      </c>
      <c r="AM92" s="56">
        <f t="shared" si="187"/>
        <v>0</v>
      </c>
      <c r="AN92" s="56">
        <f t="shared" si="187"/>
        <v>0</v>
      </c>
      <c r="AO92" s="56">
        <f t="shared" si="187"/>
        <v>0</v>
      </c>
      <c r="AP92" s="56">
        <f t="shared" si="187"/>
        <v>0</v>
      </c>
      <c r="AQ92" s="56">
        <f t="shared" si="187"/>
        <v>0</v>
      </c>
      <c r="AR92" s="56">
        <f t="shared" si="187"/>
        <v>0</v>
      </c>
      <c r="AS92" s="56">
        <f t="shared" si="187"/>
        <v>0</v>
      </c>
      <c r="AT92" s="56">
        <f t="shared" si="187"/>
        <v>0</v>
      </c>
      <c r="AU92" s="56">
        <f t="shared" si="187"/>
        <v>0</v>
      </c>
      <c r="AV92" s="56">
        <f t="shared" si="187"/>
        <v>0</v>
      </c>
      <c r="AW92" s="56">
        <f t="shared" si="187"/>
        <v>0</v>
      </c>
      <c r="AX92" s="56">
        <f t="shared" si="187"/>
        <v>0</v>
      </c>
      <c r="AY92" s="56">
        <f t="shared" si="187"/>
        <v>0</v>
      </c>
      <c r="AZ92" s="56">
        <f t="shared" si="187"/>
        <v>0</v>
      </c>
      <c r="BA92" s="56">
        <f t="shared" si="187"/>
        <v>0</v>
      </c>
      <c r="BB92" s="56">
        <f t="shared" si="187"/>
        <v>0</v>
      </c>
      <c r="BC92" s="56">
        <f t="shared" si="187"/>
        <v>0</v>
      </c>
      <c r="BD92" s="56">
        <f t="shared" si="187"/>
        <v>0</v>
      </c>
      <c r="BE92" s="56">
        <f t="shared" si="187"/>
        <v>0</v>
      </c>
      <c r="BF92" s="56">
        <f t="shared" si="187"/>
        <v>0</v>
      </c>
      <c r="BG92" s="56">
        <f t="shared" si="187"/>
        <v>0</v>
      </c>
      <c r="BH92" s="56">
        <f t="shared" si="187"/>
        <v>0</v>
      </c>
      <c r="BI92" s="56">
        <f t="shared" si="187"/>
        <v>0</v>
      </c>
      <c r="BJ92" s="56">
        <f t="shared" si="187"/>
        <v>0</v>
      </c>
      <c r="BK92" s="56">
        <f t="shared" si="187"/>
        <v>0</v>
      </c>
      <c r="BL92" s="56">
        <f t="shared" si="187"/>
        <v>0</v>
      </c>
      <c r="BM92" s="56">
        <f t="shared" si="187"/>
        <v>0</v>
      </c>
      <c r="BN92" s="56">
        <f t="shared" si="187"/>
        <v>0</v>
      </c>
      <c r="BO92" s="56">
        <f t="shared" si="187"/>
        <v>0</v>
      </c>
      <c r="BP92" s="56">
        <f t="shared" si="187"/>
        <v>0</v>
      </c>
      <c r="BQ92" s="56">
        <f t="shared" si="187"/>
        <v>0</v>
      </c>
      <c r="BR92" s="56">
        <f t="shared" si="187"/>
        <v>0</v>
      </c>
      <c r="BS92" s="56">
        <f t="shared" si="187"/>
        <v>0</v>
      </c>
      <c r="BT92" s="56">
        <f t="shared" si="187"/>
        <v>0</v>
      </c>
      <c r="BU92" s="56">
        <f t="shared" si="187"/>
        <v>0</v>
      </c>
      <c r="BV92" s="56">
        <f t="shared" si="187"/>
        <v>0</v>
      </c>
      <c r="BW92" s="56">
        <f t="shared" si="187"/>
        <v>0</v>
      </c>
      <c r="BX92" s="56">
        <f t="shared" si="187"/>
        <v>0</v>
      </c>
      <c r="BY92" s="56">
        <f t="shared" si="187"/>
        <v>0</v>
      </c>
      <c r="BZ92" s="56">
        <f t="shared" si="187"/>
        <v>0</v>
      </c>
      <c r="CA92" s="56">
        <f t="shared" si="187"/>
        <v>0</v>
      </c>
      <c r="CB92" s="56">
        <f t="shared" si="187"/>
        <v>0</v>
      </c>
      <c r="CC92" s="56">
        <f t="shared" si="187"/>
        <v>0</v>
      </c>
      <c r="CD92" s="56">
        <f t="shared" si="187"/>
        <v>0</v>
      </c>
      <c r="CE92" s="56">
        <f t="shared" si="187"/>
        <v>0</v>
      </c>
      <c r="CF92" s="56">
        <f t="shared" si="187"/>
        <v>0</v>
      </c>
      <c r="CG92" s="56">
        <f t="shared" si="187"/>
        <v>0</v>
      </c>
      <c r="CH92" s="56">
        <f t="shared" si="187"/>
        <v>0</v>
      </c>
      <c r="CI92" s="56">
        <f t="shared" si="187"/>
        <v>0</v>
      </c>
      <c r="CJ92" s="56">
        <f t="shared" si="187"/>
        <v>0</v>
      </c>
      <c r="CK92" s="56">
        <f t="shared" si="187"/>
        <v>0</v>
      </c>
      <c r="CL92" s="56">
        <f t="shared" si="187"/>
        <v>0</v>
      </c>
      <c r="CM92" s="56">
        <f t="shared" si="188"/>
        <v>0</v>
      </c>
      <c r="CN92" s="56">
        <f t="shared" si="188"/>
        <v>0</v>
      </c>
      <c r="CO92" s="56">
        <f t="shared" si="188"/>
        <v>0</v>
      </c>
      <c r="CP92" s="56">
        <f t="shared" si="188"/>
        <v>0</v>
      </c>
      <c r="CQ92" s="56">
        <f t="shared" si="188"/>
        <v>0</v>
      </c>
      <c r="CR92" s="56">
        <f t="shared" si="188"/>
        <v>0</v>
      </c>
      <c r="CS92" s="56">
        <f t="shared" si="188"/>
        <v>0</v>
      </c>
      <c r="CT92" s="56">
        <f t="shared" si="188"/>
        <v>0</v>
      </c>
      <c r="CU92" s="56">
        <f t="shared" si="188"/>
        <v>0</v>
      </c>
      <c r="CV92" s="56">
        <f t="shared" si="188"/>
        <v>0</v>
      </c>
      <c r="CW92" s="56">
        <f t="shared" si="188"/>
        <v>0</v>
      </c>
      <c r="CX92" s="56">
        <f t="shared" si="188"/>
        <v>0</v>
      </c>
      <c r="CY92" s="56">
        <f t="shared" si="188"/>
        <v>0</v>
      </c>
      <c r="CZ92" s="56">
        <f t="shared" si="188"/>
        <v>0</v>
      </c>
      <c r="DA92" s="56">
        <f t="shared" si="188"/>
        <v>0</v>
      </c>
      <c r="DB92" s="56">
        <f t="shared" si="188"/>
        <v>0</v>
      </c>
      <c r="DC92" s="56">
        <f t="shared" si="188"/>
        <v>0</v>
      </c>
      <c r="DD92" s="56">
        <f t="shared" si="188"/>
        <v>0</v>
      </c>
      <c r="DE92" s="56">
        <f t="shared" si="188"/>
        <v>0</v>
      </c>
      <c r="DF92" s="56">
        <f t="shared" si="188"/>
        <v>0</v>
      </c>
      <c r="DG92" s="56">
        <f t="shared" si="188"/>
        <v>0</v>
      </c>
      <c r="DH92" s="56">
        <f t="shared" si="188"/>
        <v>0</v>
      </c>
      <c r="DI92" s="56">
        <f t="shared" si="188"/>
        <v>0</v>
      </c>
      <c r="DJ92" s="56">
        <f t="shared" si="188"/>
        <v>0</v>
      </c>
      <c r="DK92" s="56">
        <f t="shared" si="188"/>
        <v>0</v>
      </c>
      <c r="DL92" s="56">
        <f t="shared" si="188"/>
        <v>0</v>
      </c>
      <c r="DM92" s="56">
        <f t="shared" si="188"/>
        <v>0</v>
      </c>
      <c r="DN92" s="56">
        <f t="shared" si="188"/>
        <v>0</v>
      </c>
      <c r="DO92" s="56">
        <f t="shared" si="188"/>
        <v>0</v>
      </c>
      <c r="DP92" s="56">
        <f t="shared" si="188"/>
        <v>0</v>
      </c>
      <c r="DQ92" s="56">
        <f t="shared" si="188"/>
        <v>0</v>
      </c>
      <c r="DR92" s="56">
        <f t="shared" si="188"/>
        <v>0</v>
      </c>
      <c r="DS92" s="56">
        <f t="shared" si="188"/>
        <v>0</v>
      </c>
      <c r="DT92" s="56">
        <f t="shared" si="188"/>
        <v>0</v>
      </c>
      <c r="DU92" s="56">
        <f t="shared" si="188"/>
        <v>0</v>
      </c>
      <c r="DV92" s="56">
        <f t="shared" si="188"/>
        <v>0</v>
      </c>
      <c r="DW92" s="56">
        <f t="shared" si="188"/>
        <v>0</v>
      </c>
      <c r="DX92" s="56">
        <f t="shared" si="188"/>
        <v>0</v>
      </c>
      <c r="DY92" s="56">
        <f t="shared" si="188"/>
        <v>0</v>
      </c>
      <c r="DZ92" s="56">
        <f t="shared" si="188"/>
        <v>0</v>
      </c>
      <c r="EA92" s="56">
        <f t="shared" si="188"/>
        <v>0</v>
      </c>
      <c r="EB92" s="56">
        <f t="shared" si="188"/>
        <v>0</v>
      </c>
      <c r="EC92" s="56">
        <f t="shared" si="188"/>
        <v>0</v>
      </c>
      <c r="ED92" s="56">
        <f t="shared" si="188"/>
        <v>0</v>
      </c>
      <c r="EE92" s="56">
        <f t="shared" si="188"/>
        <v>0</v>
      </c>
      <c r="EF92" s="56">
        <f t="shared" si="188"/>
        <v>0</v>
      </c>
      <c r="EG92" s="56">
        <f t="shared" si="188"/>
        <v>0</v>
      </c>
      <c r="EH92" s="56">
        <f t="shared" si="188"/>
        <v>0</v>
      </c>
      <c r="EI92" s="56">
        <f t="shared" si="188"/>
        <v>0</v>
      </c>
      <c r="EJ92" s="56">
        <f t="shared" si="188"/>
        <v>0</v>
      </c>
      <c r="EK92" s="56">
        <f t="shared" si="188"/>
        <v>0</v>
      </c>
      <c r="EL92" s="56">
        <f t="shared" si="188"/>
        <v>0</v>
      </c>
      <c r="EM92" s="56">
        <f t="shared" si="188"/>
        <v>0</v>
      </c>
      <c r="EN92" s="56">
        <f t="shared" si="188"/>
        <v>0</v>
      </c>
      <c r="EO92" s="56">
        <f t="shared" si="188"/>
        <v>0</v>
      </c>
      <c r="EP92" s="56">
        <f t="shared" si="188"/>
        <v>0</v>
      </c>
      <c r="EQ92" s="65"/>
    </row>
    <row r="93" spans="1:147" s="55" customFormat="1" x14ac:dyDescent="0.2">
      <c r="A93" s="55" t="str">
        <f t="shared" si="181"/>
        <v xml:space="preserve">SC-3 </v>
      </c>
      <c r="Z93" s="65"/>
      <c r="AA93" s="56">
        <f t="shared" si="187"/>
        <v>0</v>
      </c>
      <c r="AB93" s="56">
        <f t="shared" si="187"/>
        <v>0</v>
      </c>
      <c r="AC93" s="56">
        <f t="shared" si="187"/>
        <v>0</v>
      </c>
      <c r="AD93" s="56">
        <f t="shared" si="187"/>
        <v>0</v>
      </c>
      <c r="AE93" s="56">
        <f t="shared" si="187"/>
        <v>0</v>
      </c>
      <c r="AF93" s="56">
        <f t="shared" si="187"/>
        <v>0</v>
      </c>
      <c r="AG93" s="56">
        <f t="shared" si="187"/>
        <v>0</v>
      </c>
      <c r="AH93" s="56">
        <f t="shared" si="187"/>
        <v>0</v>
      </c>
      <c r="AI93" s="56">
        <f t="shared" si="187"/>
        <v>0</v>
      </c>
      <c r="AJ93" s="56">
        <f t="shared" si="187"/>
        <v>0</v>
      </c>
      <c r="AK93" s="56">
        <f t="shared" si="187"/>
        <v>0</v>
      </c>
      <c r="AL93" s="56">
        <f t="shared" si="187"/>
        <v>0</v>
      </c>
      <c r="AM93" s="56">
        <f t="shared" si="187"/>
        <v>0</v>
      </c>
      <c r="AN93" s="56">
        <f t="shared" si="187"/>
        <v>0</v>
      </c>
      <c r="AO93" s="56">
        <f t="shared" si="187"/>
        <v>0</v>
      </c>
      <c r="AP93" s="56">
        <f t="shared" si="187"/>
        <v>0</v>
      </c>
      <c r="AQ93" s="56">
        <f t="shared" si="187"/>
        <v>0</v>
      </c>
      <c r="AR93" s="56">
        <f t="shared" si="187"/>
        <v>0</v>
      </c>
      <c r="AS93" s="56">
        <f t="shared" si="187"/>
        <v>0</v>
      </c>
      <c r="AT93" s="56">
        <f t="shared" si="187"/>
        <v>0</v>
      </c>
      <c r="AU93" s="56">
        <f t="shared" si="187"/>
        <v>0</v>
      </c>
      <c r="AV93" s="56">
        <f t="shared" si="187"/>
        <v>0</v>
      </c>
      <c r="AW93" s="56">
        <f t="shared" si="187"/>
        <v>0</v>
      </c>
      <c r="AX93" s="56">
        <f t="shared" si="187"/>
        <v>0</v>
      </c>
      <c r="AY93" s="56">
        <f t="shared" si="187"/>
        <v>0</v>
      </c>
      <c r="AZ93" s="56">
        <f t="shared" si="187"/>
        <v>0</v>
      </c>
      <c r="BA93" s="56">
        <f t="shared" si="187"/>
        <v>0</v>
      </c>
      <c r="BB93" s="56">
        <f t="shared" si="187"/>
        <v>0</v>
      </c>
      <c r="BC93" s="56">
        <f t="shared" si="187"/>
        <v>0</v>
      </c>
      <c r="BD93" s="56">
        <f t="shared" si="187"/>
        <v>0</v>
      </c>
      <c r="BE93" s="56">
        <f t="shared" si="187"/>
        <v>0</v>
      </c>
      <c r="BF93" s="56">
        <f t="shared" si="187"/>
        <v>0</v>
      </c>
      <c r="BG93" s="56">
        <f t="shared" si="187"/>
        <v>0</v>
      </c>
      <c r="BH93" s="56">
        <f t="shared" si="187"/>
        <v>0</v>
      </c>
      <c r="BI93" s="56">
        <f t="shared" si="187"/>
        <v>0</v>
      </c>
      <c r="BJ93" s="56">
        <f t="shared" si="187"/>
        <v>0</v>
      </c>
      <c r="BK93" s="56">
        <f t="shared" si="187"/>
        <v>0</v>
      </c>
      <c r="BL93" s="56">
        <f t="shared" si="187"/>
        <v>0</v>
      </c>
      <c r="BM93" s="56">
        <f t="shared" si="187"/>
        <v>0</v>
      </c>
      <c r="BN93" s="56">
        <f t="shared" si="187"/>
        <v>0</v>
      </c>
      <c r="BO93" s="56">
        <f t="shared" si="187"/>
        <v>0</v>
      </c>
      <c r="BP93" s="56">
        <f t="shared" si="187"/>
        <v>0</v>
      </c>
      <c r="BQ93" s="56">
        <f t="shared" si="187"/>
        <v>0</v>
      </c>
      <c r="BR93" s="56">
        <f t="shared" si="187"/>
        <v>0</v>
      </c>
      <c r="BS93" s="56">
        <f t="shared" si="187"/>
        <v>0</v>
      </c>
      <c r="BT93" s="56">
        <f t="shared" si="187"/>
        <v>0</v>
      </c>
      <c r="BU93" s="56">
        <f t="shared" si="187"/>
        <v>0</v>
      </c>
      <c r="BV93" s="56">
        <f t="shared" si="187"/>
        <v>0</v>
      </c>
      <c r="BW93" s="56">
        <f t="shared" si="187"/>
        <v>0</v>
      </c>
      <c r="BX93" s="56">
        <f t="shared" si="187"/>
        <v>0</v>
      </c>
      <c r="BY93" s="56">
        <f t="shared" si="187"/>
        <v>0</v>
      </c>
      <c r="BZ93" s="56">
        <f t="shared" si="187"/>
        <v>0</v>
      </c>
      <c r="CA93" s="56">
        <f t="shared" si="187"/>
        <v>0</v>
      </c>
      <c r="CB93" s="56">
        <f t="shared" si="187"/>
        <v>0</v>
      </c>
      <c r="CC93" s="56">
        <f t="shared" si="187"/>
        <v>0</v>
      </c>
      <c r="CD93" s="56">
        <f t="shared" si="187"/>
        <v>0</v>
      </c>
      <c r="CE93" s="56">
        <f t="shared" si="187"/>
        <v>0</v>
      </c>
      <c r="CF93" s="56">
        <f t="shared" si="187"/>
        <v>0</v>
      </c>
      <c r="CG93" s="56">
        <f t="shared" si="187"/>
        <v>0</v>
      </c>
      <c r="CH93" s="56">
        <f t="shared" si="187"/>
        <v>0</v>
      </c>
      <c r="CI93" s="56">
        <f t="shared" si="187"/>
        <v>0</v>
      </c>
      <c r="CJ93" s="56">
        <f t="shared" si="187"/>
        <v>0</v>
      </c>
      <c r="CK93" s="56">
        <f t="shared" si="187"/>
        <v>0</v>
      </c>
      <c r="CL93" s="56">
        <f t="shared" si="187"/>
        <v>0</v>
      </c>
      <c r="CM93" s="56">
        <f t="shared" si="188"/>
        <v>0</v>
      </c>
      <c r="CN93" s="56">
        <f t="shared" si="188"/>
        <v>0</v>
      </c>
      <c r="CO93" s="56">
        <f t="shared" si="188"/>
        <v>0</v>
      </c>
      <c r="CP93" s="56">
        <f t="shared" si="188"/>
        <v>0</v>
      </c>
      <c r="CQ93" s="56">
        <f t="shared" si="188"/>
        <v>0</v>
      </c>
      <c r="CR93" s="56">
        <f t="shared" si="188"/>
        <v>0</v>
      </c>
      <c r="CS93" s="56">
        <f t="shared" si="188"/>
        <v>0</v>
      </c>
      <c r="CT93" s="56">
        <f t="shared" si="188"/>
        <v>0</v>
      </c>
      <c r="CU93" s="56">
        <f t="shared" si="188"/>
        <v>0</v>
      </c>
      <c r="CV93" s="56">
        <f t="shared" si="188"/>
        <v>0</v>
      </c>
      <c r="CW93" s="56">
        <f t="shared" si="188"/>
        <v>0</v>
      </c>
      <c r="CX93" s="56">
        <f t="shared" si="188"/>
        <v>0</v>
      </c>
      <c r="CY93" s="56">
        <f t="shared" si="188"/>
        <v>0</v>
      </c>
      <c r="CZ93" s="56">
        <f t="shared" si="188"/>
        <v>0</v>
      </c>
      <c r="DA93" s="56">
        <f t="shared" si="188"/>
        <v>0</v>
      </c>
      <c r="DB93" s="56">
        <f t="shared" si="188"/>
        <v>0</v>
      </c>
      <c r="DC93" s="56">
        <f t="shared" si="188"/>
        <v>0</v>
      </c>
      <c r="DD93" s="56">
        <f t="shared" si="188"/>
        <v>0</v>
      </c>
      <c r="DE93" s="56">
        <f t="shared" si="188"/>
        <v>0</v>
      </c>
      <c r="DF93" s="56">
        <f t="shared" si="188"/>
        <v>0</v>
      </c>
      <c r="DG93" s="56">
        <f t="shared" si="188"/>
        <v>0</v>
      </c>
      <c r="DH93" s="56">
        <f t="shared" si="188"/>
        <v>0</v>
      </c>
      <c r="DI93" s="56">
        <f t="shared" si="188"/>
        <v>0</v>
      </c>
      <c r="DJ93" s="56">
        <f t="shared" si="188"/>
        <v>0</v>
      </c>
      <c r="DK93" s="56">
        <f t="shared" si="188"/>
        <v>0</v>
      </c>
      <c r="DL93" s="56">
        <f t="shared" si="188"/>
        <v>0</v>
      </c>
      <c r="DM93" s="56">
        <f t="shared" si="188"/>
        <v>0</v>
      </c>
      <c r="DN93" s="56">
        <f t="shared" si="188"/>
        <v>0</v>
      </c>
      <c r="DO93" s="56">
        <f t="shared" si="188"/>
        <v>0</v>
      </c>
      <c r="DP93" s="56">
        <f t="shared" si="188"/>
        <v>0</v>
      </c>
      <c r="DQ93" s="56">
        <f t="shared" si="188"/>
        <v>0</v>
      </c>
      <c r="DR93" s="56">
        <f t="shared" si="188"/>
        <v>0</v>
      </c>
      <c r="DS93" s="56">
        <f t="shared" si="188"/>
        <v>0</v>
      </c>
      <c r="DT93" s="56">
        <f t="shared" si="188"/>
        <v>0</v>
      </c>
      <c r="DU93" s="56">
        <f t="shared" si="188"/>
        <v>0</v>
      </c>
      <c r="DV93" s="56">
        <f t="shared" si="188"/>
        <v>0</v>
      </c>
      <c r="DW93" s="56">
        <f t="shared" si="188"/>
        <v>0</v>
      </c>
      <c r="DX93" s="56">
        <f t="shared" si="188"/>
        <v>0</v>
      </c>
      <c r="DY93" s="56">
        <f t="shared" si="188"/>
        <v>0</v>
      </c>
      <c r="DZ93" s="56">
        <f t="shared" si="188"/>
        <v>0</v>
      </c>
      <c r="EA93" s="56">
        <f t="shared" si="188"/>
        <v>0</v>
      </c>
      <c r="EB93" s="56">
        <f t="shared" si="188"/>
        <v>0</v>
      </c>
      <c r="EC93" s="56">
        <f t="shared" si="188"/>
        <v>0</v>
      </c>
      <c r="ED93" s="56">
        <f t="shared" si="188"/>
        <v>0</v>
      </c>
      <c r="EE93" s="56">
        <f t="shared" si="188"/>
        <v>0</v>
      </c>
      <c r="EF93" s="56">
        <f t="shared" si="188"/>
        <v>0</v>
      </c>
      <c r="EG93" s="56">
        <f t="shared" si="188"/>
        <v>0</v>
      </c>
      <c r="EH93" s="56">
        <f t="shared" si="188"/>
        <v>0</v>
      </c>
      <c r="EI93" s="56">
        <f t="shared" si="188"/>
        <v>0</v>
      </c>
      <c r="EJ93" s="56">
        <f t="shared" si="188"/>
        <v>0</v>
      </c>
      <c r="EK93" s="56">
        <f t="shared" si="188"/>
        <v>0</v>
      </c>
      <c r="EL93" s="56">
        <f t="shared" si="188"/>
        <v>0</v>
      </c>
      <c r="EM93" s="56">
        <f t="shared" si="188"/>
        <v>0</v>
      </c>
      <c r="EN93" s="56">
        <f t="shared" si="188"/>
        <v>0</v>
      </c>
      <c r="EO93" s="56">
        <f t="shared" si="188"/>
        <v>0</v>
      </c>
      <c r="EP93" s="56">
        <f t="shared" si="188"/>
        <v>0</v>
      </c>
      <c r="EQ93" s="65"/>
    </row>
    <row r="94" spans="1:147" s="55" customFormat="1" x14ac:dyDescent="0.2">
      <c r="A94" s="55" t="str">
        <f t="shared" si="181"/>
        <v>SC-4</v>
      </c>
      <c r="Z94" s="65"/>
      <c r="AA94" s="56">
        <f t="shared" si="187"/>
        <v>0</v>
      </c>
      <c r="AB94" s="56">
        <f t="shared" si="187"/>
        <v>0</v>
      </c>
      <c r="AC94" s="56">
        <f t="shared" si="187"/>
        <v>0</v>
      </c>
      <c r="AD94" s="56">
        <f t="shared" si="187"/>
        <v>0</v>
      </c>
      <c r="AE94" s="56">
        <f t="shared" si="187"/>
        <v>0</v>
      </c>
      <c r="AF94" s="56">
        <f t="shared" si="187"/>
        <v>0</v>
      </c>
      <c r="AG94" s="56">
        <f t="shared" si="187"/>
        <v>0</v>
      </c>
      <c r="AH94" s="56">
        <f t="shared" si="187"/>
        <v>0</v>
      </c>
      <c r="AI94" s="56">
        <f t="shared" si="187"/>
        <v>0</v>
      </c>
      <c r="AJ94" s="56">
        <f t="shared" si="187"/>
        <v>0</v>
      </c>
      <c r="AK94" s="56">
        <f t="shared" si="187"/>
        <v>0</v>
      </c>
      <c r="AL94" s="56">
        <f t="shared" si="187"/>
        <v>0</v>
      </c>
      <c r="AM94" s="56">
        <f t="shared" si="187"/>
        <v>0</v>
      </c>
      <c r="AN94" s="56">
        <f t="shared" si="187"/>
        <v>0</v>
      </c>
      <c r="AO94" s="56">
        <f t="shared" si="187"/>
        <v>0</v>
      </c>
      <c r="AP94" s="56">
        <f t="shared" si="187"/>
        <v>0</v>
      </c>
      <c r="AQ94" s="56">
        <f t="shared" si="187"/>
        <v>0</v>
      </c>
      <c r="AR94" s="56">
        <f t="shared" si="187"/>
        <v>0</v>
      </c>
      <c r="AS94" s="56">
        <f t="shared" si="187"/>
        <v>0</v>
      </c>
      <c r="AT94" s="56">
        <f t="shared" si="187"/>
        <v>0</v>
      </c>
      <c r="AU94" s="56">
        <f t="shared" si="187"/>
        <v>0</v>
      </c>
      <c r="AV94" s="56">
        <f t="shared" si="187"/>
        <v>0</v>
      </c>
      <c r="AW94" s="56">
        <f t="shared" si="187"/>
        <v>0</v>
      </c>
      <c r="AX94" s="56">
        <f t="shared" si="187"/>
        <v>0</v>
      </c>
      <c r="AY94" s="56">
        <f t="shared" si="187"/>
        <v>0</v>
      </c>
      <c r="AZ94" s="56">
        <f t="shared" si="187"/>
        <v>0</v>
      </c>
      <c r="BA94" s="56">
        <f t="shared" si="187"/>
        <v>0</v>
      </c>
      <c r="BB94" s="56">
        <f t="shared" si="187"/>
        <v>0</v>
      </c>
      <c r="BC94" s="56">
        <f t="shared" si="187"/>
        <v>0</v>
      </c>
      <c r="BD94" s="56">
        <f t="shared" si="187"/>
        <v>0</v>
      </c>
      <c r="BE94" s="56">
        <f t="shared" si="187"/>
        <v>0</v>
      </c>
      <c r="BF94" s="56">
        <f t="shared" si="187"/>
        <v>0</v>
      </c>
      <c r="BG94" s="56">
        <f t="shared" si="187"/>
        <v>0</v>
      </c>
      <c r="BH94" s="56">
        <f t="shared" si="187"/>
        <v>0</v>
      </c>
      <c r="BI94" s="56">
        <f t="shared" si="187"/>
        <v>0</v>
      </c>
      <c r="BJ94" s="56">
        <f t="shared" si="187"/>
        <v>0</v>
      </c>
      <c r="BK94" s="56">
        <f t="shared" si="187"/>
        <v>0</v>
      </c>
      <c r="BL94" s="56">
        <f t="shared" si="187"/>
        <v>0</v>
      </c>
      <c r="BM94" s="56">
        <f t="shared" si="187"/>
        <v>0</v>
      </c>
      <c r="BN94" s="56">
        <f t="shared" si="187"/>
        <v>0</v>
      </c>
      <c r="BO94" s="56">
        <f t="shared" si="187"/>
        <v>0</v>
      </c>
      <c r="BP94" s="56">
        <f t="shared" si="187"/>
        <v>0</v>
      </c>
      <c r="BQ94" s="56">
        <f t="shared" si="187"/>
        <v>0</v>
      </c>
      <c r="BR94" s="56">
        <f t="shared" si="187"/>
        <v>0</v>
      </c>
      <c r="BS94" s="56">
        <f t="shared" si="187"/>
        <v>0</v>
      </c>
      <c r="BT94" s="56">
        <f t="shared" si="187"/>
        <v>0</v>
      </c>
      <c r="BU94" s="56">
        <f t="shared" si="187"/>
        <v>0</v>
      </c>
      <c r="BV94" s="56">
        <f t="shared" si="187"/>
        <v>0</v>
      </c>
      <c r="BW94" s="56">
        <f t="shared" si="187"/>
        <v>0</v>
      </c>
      <c r="BX94" s="56">
        <f t="shared" si="187"/>
        <v>0</v>
      </c>
      <c r="BY94" s="56">
        <f t="shared" si="187"/>
        <v>0</v>
      </c>
      <c r="BZ94" s="56">
        <f t="shared" si="187"/>
        <v>0</v>
      </c>
      <c r="CA94" s="56">
        <f t="shared" si="187"/>
        <v>0</v>
      </c>
      <c r="CB94" s="56">
        <f t="shared" si="187"/>
        <v>0</v>
      </c>
      <c r="CC94" s="56">
        <f t="shared" si="187"/>
        <v>0</v>
      </c>
      <c r="CD94" s="56">
        <f t="shared" si="187"/>
        <v>0</v>
      </c>
      <c r="CE94" s="56">
        <f t="shared" si="187"/>
        <v>0</v>
      </c>
      <c r="CF94" s="56">
        <f t="shared" si="187"/>
        <v>0</v>
      </c>
      <c r="CG94" s="56">
        <f t="shared" si="187"/>
        <v>0</v>
      </c>
      <c r="CH94" s="56">
        <f t="shared" si="187"/>
        <v>0</v>
      </c>
      <c r="CI94" s="56">
        <f t="shared" si="187"/>
        <v>0</v>
      </c>
      <c r="CJ94" s="56">
        <f t="shared" si="187"/>
        <v>0</v>
      </c>
      <c r="CK94" s="56">
        <f t="shared" si="187"/>
        <v>0</v>
      </c>
      <c r="CL94" s="56">
        <f t="shared" ref="CL94" si="189">$Y44*$AA44</f>
        <v>0</v>
      </c>
      <c r="CM94" s="56">
        <f t="shared" si="188"/>
        <v>0</v>
      </c>
      <c r="CN94" s="56">
        <f t="shared" si="188"/>
        <v>0</v>
      </c>
      <c r="CO94" s="56">
        <f t="shared" si="188"/>
        <v>0</v>
      </c>
      <c r="CP94" s="56">
        <f t="shared" si="188"/>
        <v>0</v>
      </c>
      <c r="CQ94" s="56">
        <f t="shared" si="188"/>
        <v>0</v>
      </c>
      <c r="CR94" s="56">
        <f t="shared" si="188"/>
        <v>0</v>
      </c>
      <c r="CS94" s="56">
        <f t="shared" si="188"/>
        <v>0</v>
      </c>
      <c r="CT94" s="56">
        <f t="shared" si="188"/>
        <v>0</v>
      </c>
      <c r="CU94" s="56">
        <f t="shared" si="188"/>
        <v>0</v>
      </c>
      <c r="CV94" s="56">
        <f t="shared" si="188"/>
        <v>0</v>
      </c>
      <c r="CW94" s="56">
        <f t="shared" si="188"/>
        <v>0</v>
      </c>
      <c r="CX94" s="56">
        <f t="shared" si="188"/>
        <v>0</v>
      </c>
      <c r="CY94" s="56">
        <f t="shared" si="188"/>
        <v>0</v>
      </c>
      <c r="CZ94" s="56">
        <f t="shared" si="188"/>
        <v>0</v>
      </c>
      <c r="DA94" s="56">
        <f t="shared" si="188"/>
        <v>0</v>
      </c>
      <c r="DB94" s="56">
        <f t="shared" si="188"/>
        <v>0</v>
      </c>
      <c r="DC94" s="56">
        <f t="shared" si="188"/>
        <v>0</v>
      </c>
      <c r="DD94" s="56">
        <f t="shared" si="188"/>
        <v>0</v>
      </c>
      <c r="DE94" s="56">
        <f t="shared" si="188"/>
        <v>0</v>
      </c>
      <c r="DF94" s="56">
        <f t="shared" si="188"/>
        <v>0</v>
      </c>
      <c r="DG94" s="56">
        <f t="shared" si="188"/>
        <v>0</v>
      </c>
      <c r="DH94" s="56">
        <f t="shared" si="188"/>
        <v>0</v>
      </c>
      <c r="DI94" s="56">
        <f t="shared" si="188"/>
        <v>0</v>
      </c>
      <c r="DJ94" s="56">
        <f t="shared" si="188"/>
        <v>0</v>
      </c>
      <c r="DK94" s="56">
        <f t="shared" si="188"/>
        <v>0</v>
      </c>
      <c r="DL94" s="56">
        <f t="shared" si="188"/>
        <v>0</v>
      </c>
      <c r="DM94" s="56">
        <f t="shared" si="188"/>
        <v>0</v>
      </c>
      <c r="DN94" s="56">
        <f t="shared" si="188"/>
        <v>0</v>
      </c>
      <c r="DO94" s="56">
        <f t="shared" si="188"/>
        <v>0</v>
      </c>
      <c r="DP94" s="56">
        <f t="shared" si="188"/>
        <v>0</v>
      </c>
      <c r="DQ94" s="56">
        <f t="shared" si="188"/>
        <v>0</v>
      </c>
      <c r="DR94" s="56">
        <f t="shared" si="188"/>
        <v>0</v>
      </c>
      <c r="DS94" s="56">
        <f t="shared" si="188"/>
        <v>0</v>
      </c>
      <c r="DT94" s="56">
        <f t="shared" si="188"/>
        <v>0</v>
      </c>
      <c r="DU94" s="56">
        <f t="shared" si="188"/>
        <v>0</v>
      </c>
      <c r="DV94" s="56">
        <f t="shared" si="188"/>
        <v>0</v>
      </c>
      <c r="DW94" s="56">
        <f t="shared" si="188"/>
        <v>0</v>
      </c>
      <c r="DX94" s="56">
        <f t="shared" si="188"/>
        <v>0</v>
      </c>
      <c r="DY94" s="56">
        <f t="shared" si="188"/>
        <v>0</v>
      </c>
      <c r="DZ94" s="56">
        <f t="shared" si="188"/>
        <v>0</v>
      </c>
      <c r="EA94" s="56">
        <f t="shared" si="188"/>
        <v>0</v>
      </c>
      <c r="EB94" s="56">
        <f t="shared" si="188"/>
        <v>0</v>
      </c>
      <c r="EC94" s="56">
        <f t="shared" si="188"/>
        <v>0</v>
      </c>
      <c r="ED94" s="56">
        <f t="shared" si="188"/>
        <v>0</v>
      </c>
      <c r="EE94" s="56">
        <f t="shared" si="188"/>
        <v>0</v>
      </c>
      <c r="EF94" s="56">
        <f t="shared" si="188"/>
        <v>0</v>
      </c>
      <c r="EG94" s="56">
        <f t="shared" si="188"/>
        <v>0</v>
      </c>
      <c r="EH94" s="56">
        <f t="shared" si="188"/>
        <v>0</v>
      </c>
      <c r="EI94" s="56">
        <f t="shared" si="188"/>
        <v>0</v>
      </c>
      <c r="EJ94" s="56">
        <f t="shared" si="188"/>
        <v>0</v>
      </c>
      <c r="EK94" s="56">
        <f t="shared" si="188"/>
        <v>0</v>
      </c>
      <c r="EL94" s="56">
        <f t="shared" si="188"/>
        <v>0</v>
      </c>
      <c r="EM94" s="56">
        <f t="shared" si="188"/>
        <v>0</v>
      </c>
      <c r="EN94" s="56">
        <f t="shared" si="188"/>
        <v>0</v>
      </c>
      <c r="EO94" s="56">
        <f t="shared" si="188"/>
        <v>0</v>
      </c>
      <c r="EP94" s="56">
        <f t="shared" si="188"/>
        <v>0</v>
      </c>
      <c r="EQ94" s="65"/>
    </row>
    <row r="95" spans="1:147" s="55" customFormat="1" x14ac:dyDescent="0.2">
      <c r="A95" s="55" t="str">
        <f t="shared" si="181"/>
        <v>SC-5</v>
      </c>
      <c r="Z95" s="65"/>
      <c r="AA95" s="56">
        <f t="shared" ref="AA95:CL95" si="190">$Y45*$AA45</f>
        <v>0</v>
      </c>
      <c r="AB95" s="56">
        <f t="shared" si="190"/>
        <v>0</v>
      </c>
      <c r="AC95" s="56">
        <f t="shared" si="190"/>
        <v>0</v>
      </c>
      <c r="AD95" s="56">
        <f t="shared" si="190"/>
        <v>0</v>
      </c>
      <c r="AE95" s="56">
        <f t="shared" si="190"/>
        <v>0</v>
      </c>
      <c r="AF95" s="56">
        <f t="shared" si="190"/>
        <v>0</v>
      </c>
      <c r="AG95" s="56">
        <f t="shared" si="190"/>
        <v>0</v>
      </c>
      <c r="AH95" s="56">
        <f t="shared" si="190"/>
        <v>0</v>
      </c>
      <c r="AI95" s="56">
        <f t="shared" si="190"/>
        <v>0</v>
      </c>
      <c r="AJ95" s="56">
        <f t="shared" si="190"/>
        <v>0</v>
      </c>
      <c r="AK95" s="56">
        <f t="shared" si="190"/>
        <v>0</v>
      </c>
      <c r="AL95" s="56">
        <f t="shared" si="190"/>
        <v>0</v>
      </c>
      <c r="AM95" s="56">
        <f t="shared" si="190"/>
        <v>0</v>
      </c>
      <c r="AN95" s="56">
        <f t="shared" si="190"/>
        <v>0</v>
      </c>
      <c r="AO95" s="56">
        <f t="shared" si="190"/>
        <v>0</v>
      </c>
      <c r="AP95" s="56">
        <f t="shared" si="190"/>
        <v>0</v>
      </c>
      <c r="AQ95" s="56">
        <f t="shared" si="190"/>
        <v>0</v>
      </c>
      <c r="AR95" s="56">
        <f t="shared" si="190"/>
        <v>0</v>
      </c>
      <c r="AS95" s="56">
        <f t="shared" si="190"/>
        <v>0</v>
      </c>
      <c r="AT95" s="56">
        <f t="shared" si="190"/>
        <v>0</v>
      </c>
      <c r="AU95" s="56">
        <f t="shared" si="190"/>
        <v>0</v>
      </c>
      <c r="AV95" s="56">
        <f t="shared" si="190"/>
        <v>0</v>
      </c>
      <c r="AW95" s="56">
        <f t="shared" si="190"/>
        <v>0</v>
      </c>
      <c r="AX95" s="56">
        <f t="shared" si="190"/>
        <v>0</v>
      </c>
      <c r="AY95" s="56">
        <f t="shared" si="190"/>
        <v>0</v>
      </c>
      <c r="AZ95" s="56">
        <f t="shared" si="190"/>
        <v>0</v>
      </c>
      <c r="BA95" s="56">
        <f t="shared" si="190"/>
        <v>0</v>
      </c>
      <c r="BB95" s="56">
        <f t="shared" si="190"/>
        <v>0</v>
      </c>
      <c r="BC95" s="56">
        <f t="shared" si="190"/>
        <v>0</v>
      </c>
      <c r="BD95" s="56">
        <f t="shared" si="190"/>
        <v>0</v>
      </c>
      <c r="BE95" s="56">
        <f t="shared" si="190"/>
        <v>0</v>
      </c>
      <c r="BF95" s="56">
        <f t="shared" si="190"/>
        <v>0</v>
      </c>
      <c r="BG95" s="56">
        <f t="shared" si="190"/>
        <v>0</v>
      </c>
      <c r="BH95" s="56">
        <f t="shared" si="190"/>
        <v>0</v>
      </c>
      <c r="BI95" s="56">
        <f t="shared" si="190"/>
        <v>0</v>
      </c>
      <c r="BJ95" s="56">
        <f t="shared" si="190"/>
        <v>0</v>
      </c>
      <c r="BK95" s="56">
        <f t="shared" si="190"/>
        <v>0</v>
      </c>
      <c r="BL95" s="56">
        <f t="shared" si="190"/>
        <v>0</v>
      </c>
      <c r="BM95" s="56">
        <f t="shared" si="190"/>
        <v>0</v>
      </c>
      <c r="BN95" s="56">
        <f t="shared" si="190"/>
        <v>0</v>
      </c>
      <c r="BO95" s="56">
        <f t="shared" si="190"/>
        <v>0</v>
      </c>
      <c r="BP95" s="56">
        <f t="shared" si="190"/>
        <v>0</v>
      </c>
      <c r="BQ95" s="56">
        <f t="shared" si="190"/>
        <v>0</v>
      </c>
      <c r="BR95" s="56">
        <f t="shared" si="190"/>
        <v>0</v>
      </c>
      <c r="BS95" s="56">
        <f t="shared" si="190"/>
        <v>0</v>
      </c>
      <c r="BT95" s="56">
        <f t="shared" si="190"/>
        <v>0</v>
      </c>
      <c r="BU95" s="56">
        <f t="shared" si="190"/>
        <v>0</v>
      </c>
      <c r="BV95" s="56">
        <f t="shared" si="190"/>
        <v>0</v>
      </c>
      <c r="BW95" s="56">
        <f t="shared" si="190"/>
        <v>0</v>
      </c>
      <c r="BX95" s="56">
        <f t="shared" si="190"/>
        <v>0</v>
      </c>
      <c r="BY95" s="56">
        <f t="shared" si="190"/>
        <v>0</v>
      </c>
      <c r="BZ95" s="56">
        <f t="shared" si="190"/>
        <v>0</v>
      </c>
      <c r="CA95" s="56">
        <f t="shared" si="190"/>
        <v>0</v>
      </c>
      <c r="CB95" s="56">
        <f t="shared" si="190"/>
        <v>0</v>
      </c>
      <c r="CC95" s="56">
        <f t="shared" si="190"/>
        <v>0</v>
      </c>
      <c r="CD95" s="56">
        <f t="shared" si="190"/>
        <v>0</v>
      </c>
      <c r="CE95" s="56">
        <f t="shared" si="190"/>
        <v>0</v>
      </c>
      <c r="CF95" s="56">
        <f t="shared" si="190"/>
        <v>0</v>
      </c>
      <c r="CG95" s="56">
        <f t="shared" si="190"/>
        <v>0</v>
      </c>
      <c r="CH95" s="56">
        <f t="shared" si="190"/>
        <v>0</v>
      </c>
      <c r="CI95" s="56">
        <f t="shared" si="190"/>
        <v>0</v>
      </c>
      <c r="CJ95" s="56">
        <f t="shared" si="190"/>
        <v>0</v>
      </c>
      <c r="CK95" s="56">
        <f t="shared" si="190"/>
        <v>0</v>
      </c>
      <c r="CL95" s="56">
        <f t="shared" si="190"/>
        <v>0</v>
      </c>
      <c r="CM95" s="56">
        <f t="shared" ref="CM95:EP95" si="191">$Y45*$AA45</f>
        <v>0</v>
      </c>
      <c r="CN95" s="56">
        <f t="shared" si="191"/>
        <v>0</v>
      </c>
      <c r="CO95" s="56">
        <f t="shared" si="191"/>
        <v>0</v>
      </c>
      <c r="CP95" s="56">
        <f t="shared" si="191"/>
        <v>0</v>
      </c>
      <c r="CQ95" s="56">
        <f t="shared" si="191"/>
        <v>0</v>
      </c>
      <c r="CR95" s="56">
        <f t="shared" si="191"/>
        <v>0</v>
      </c>
      <c r="CS95" s="56">
        <f t="shared" si="191"/>
        <v>0</v>
      </c>
      <c r="CT95" s="56">
        <f t="shared" si="191"/>
        <v>0</v>
      </c>
      <c r="CU95" s="56">
        <f t="shared" si="191"/>
        <v>0</v>
      </c>
      <c r="CV95" s="56">
        <f t="shared" si="191"/>
        <v>0</v>
      </c>
      <c r="CW95" s="56">
        <f t="shared" si="191"/>
        <v>0</v>
      </c>
      <c r="CX95" s="56">
        <f t="shared" si="191"/>
        <v>0</v>
      </c>
      <c r="CY95" s="56">
        <f t="shared" si="191"/>
        <v>0</v>
      </c>
      <c r="CZ95" s="56">
        <f t="shared" si="191"/>
        <v>0</v>
      </c>
      <c r="DA95" s="56">
        <f t="shared" si="191"/>
        <v>0</v>
      </c>
      <c r="DB95" s="56">
        <f t="shared" si="191"/>
        <v>0</v>
      </c>
      <c r="DC95" s="56">
        <f t="shared" si="191"/>
        <v>0</v>
      </c>
      <c r="DD95" s="56">
        <f t="shared" si="191"/>
        <v>0</v>
      </c>
      <c r="DE95" s="56">
        <f t="shared" si="191"/>
        <v>0</v>
      </c>
      <c r="DF95" s="56">
        <f t="shared" si="191"/>
        <v>0</v>
      </c>
      <c r="DG95" s="56">
        <f t="shared" si="191"/>
        <v>0</v>
      </c>
      <c r="DH95" s="56">
        <f t="shared" si="191"/>
        <v>0</v>
      </c>
      <c r="DI95" s="56">
        <f t="shared" si="191"/>
        <v>0</v>
      </c>
      <c r="DJ95" s="56">
        <f t="shared" si="191"/>
        <v>0</v>
      </c>
      <c r="DK95" s="56">
        <f t="shared" si="191"/>
        <v>0</v>
      </c>
      <c r="DL95" s="56">
        <f t="shared" si="191"/>
        <v>0</v>
      </c>
      <c r="DM95" s="56">
        <f t="shared" si="191"/>
        <v>0</v>
      </c>
      <c r="DN95" s="56">
        <f t="shared" si="191"/>
        <v>0</v>
      </c>
      <c r="DO95" s="56">
        <f t="shared" si="191"/>
        <v>0</v>
      </c>
      <c r="DP95" s="56">
        <f t="shared" si="191"/>
        <v>0</v>
      </c>
      <c r="DQ95" s="56">
        <f t="shared" si="191"/>
        <v>0</v>
      </c>
      <c r="DR95" s="56">
        <f t="shared" si="191"/>
        <v>0</v>
      </c>
      <c r="DS95" s="56">
        <f t="shared" si="191"/>
        <v>0</v>
      </c>
      <c r="DT95" s="56">
        <f t="shared" si="191"/>
        <v>0</v>
      </c>
      <c r="DU95" s="56">
        <f t="shared" si="191"/>
        <v>0</v>
      </c>
      <c r="DV95" s="56">
        <f t="shared" si="191"/>
        <v>0</v>
      </c>
      <c r="DW95" s="56">
        <f t="shared" si="191"/>
        <v>0</v>
      </c>
      <c r="DX95" s="56">
        <f t="shared" si="191"/>
        <v>0</v>
      </c>
      <c r="DY95" s="56">
        <f t="shared" si="191"/>
        <v>0</v>
      </c>
      <c r="DZ95" s="56">
        <f t="shared" si="191"/>
        <v>0</v>
      </c>
      <c r="EA95" s="56">
        <f t="shared" si="191"/>
        <v>0</v>
      </c>
      <c r="EB95" s="56">
        <f t="shared" si="191"/>
        <v>0</v>
      </c>
      <c r="EC95" s="56">
        <f t="shared" si="191"/>
        <v>0</v>
      </c>
      <c r="ED95" s="56">
        <f t="shared" si="191"/>
        <v>0</v>
      </c>
      <c r="EE95" s="56">
        <f t="shared" si="191"/>
        <v>0</v>
      </c>
      <c r="EF95" s="56">
        <f t="shared" si="191"/>
        <v>0</v>
      </c>
      <c r="EG95" s="56">
        <f t="shared" si="191"/>
        <v>0</v>
      </c>
      <c r="EH95" s="56">
        <f t="shared" si="191"/>
        <v>0</v>
      </c>
      <c r="EI95" s="56">
        <f t="shared" si="191"/>
        <v>0</v>
      </c>
      <c r="EJ95" s="56">
        <f t="shared" si="191"/>
        <v>0</v>
      </c>
      <c r="EK95" s="56">
        <f t="shared" si="191"/>
        <v>0</v>
      </c>
      <c r="EL95" s="56">
        <f t="shared" si="191"/>
        <v>0</v>
      </c>
      <c r="EM95" s="56">
        <f t="shared" si="191"/>
        <v>0</v>
      </c>
      <c r="EN95" s="56">
        <f t="shared" si="191"/>
        <v>0</v>
      </c>
      <c r="EO95" s="56">
        <f t="shared" si="191"/>
        <v>0</v>
      </c>
      <c r="EP95" s="56">
        <f t="shared" si="191"/>
        <v>0</v>
      </c>
      <c r="EQ95" s="65"/>
    </row>
    <row r="96" spans="1:147" x14ac:dyDescent="0.2">
      <c r="A96" s="44"/>
      <c r="AA96" s="56"/>
      <c r="AB96" s="56"/>
      <c r="AC96" s="56"/>
      <c r="AD96" s="56"/>
      <c r="AE96" s="56"/>
      <c r="AF96" s="56"/>
      <c r="AG96" s="56"/>
      <c r="AH96" s="56"/>
      <c r="AI96" s="56"/>
      <c r="AJ96" s="56"/>
      <c r="AK96" s="56"/>
      <c r="AL96" s="56"/>
      <c r="AM96" s="56"/>
      <c r="AN96" s="56"/>
      <c r="AO96" s="56"/>
      <c r="AP96" s="56"/>
      <c r="AQ96" s="56"/>
      <c r="AR96" s="56"/>
      <c r="AS96" s="56"/>
      <c r="AT96" s="56"/>
      <c r="AU96" s="56"/>
      <c r="AV96" s="56"/>
      <c r="AW96" s="56"/>
      <c r="AX96" s="56"/>
      <c r="AY96" s="56"/>
      <c r="AZ96" s="56"/>
      <c r="BA96" s="56"/>
      <c r="BB96" s="56"/>
      <c r="BC96" s="56"/>
      <c r="BD96" s="56"/>
      <c r="BE96" s="56"/>
      <c r="BF96" s="56"/>
      <c r="BG96" s="56"/>
      <c r="BH96" s="56"/>
      <c r="BI96" s="56"/>
      <c r="BJ96" s="56"/>
      <c r="BK96" s="56"/>
      <c r="BL96" s="56"/>
      <c r="BM96" s="56"/>
      <c r="BN96" s="56"/>
      <c r="BO96" s="56"/>
      <c r="BP96" s="56"/>
      <c r="BQ96" s="56"/>
      <c r="BR96" s="56"/>
      <c r="BS96" s="56"/>
      <c r="BT96" s="56"/>
      <c r="BU96" s="56"/>
      <c r="BV96" s="56"/>
      <c r="BW96" s="56"/>
      <c r="BX96" s="56"/>
      <c r="BY96" s="56"/>
      <c r="BZ96" s="56"/>
      <c r="CA96" s="56"/>
      <c r="CB96" s="56"/>
      <c r="CC96" s="56"/>
      <c r="CD96" s="56"/>
      <c r="CE96" s="56"/>
      <c r="CF96" s="56"/>
      <c r="CG96" s="56"/>
      <c r="CH96" s="56"/>
      <c r="CI96" s="56"/>
      <c r="CJ96" s="56"/>
      <c r="CK96" s="56"/>
      <c r="CL96" s="56"/>
      <c r="CM96" s="56"/>
      <c r="CN96" s="56"/>
      <c r="CO96" s="56"/>
      <c r="CP96" s="56"/>
      <c r="CQ96" s="56"/>
      <c r="CR96" s="56"/>
      <c r="CS96" s="56"/>
      <c r="CT96" s="56"/>
      <c r="CU96" s="56"/>
      <c r="CV96" s="56"/>
      <c r="CW96" s="56"/>
      <c r="CX96" s="56"/>
      <c r="CY96" s="56"/>
      <c r="CZ96" s="56"/>
      <c r="DA96" s="56"/>
      <c r="DB96" s="56"/>
      <c r="DC96" s="56"/>
      <c r="DD96" s="56"/>
      <c r="DE96" s="56"/>
      <c r="DF96" s="56"/>
      <c r="DG96" s="56"/>
      <c r="DH96" s="56"/>
      <c r="DI96" s="56"/>
      <c r="DJ96" s="56"/>
      <c r="DK96" s="56"/>
      <c r="DL96" s="56"/>
      <c r="DM96" s="56"/>
      <c r="DN96" s="56"/>
      <c r="DO96" s="56"/>
      <c r="DP96" s="56"/>
      <c r="DQ96" s="56"/>
      <c r="DR96" s="56"/>
      <c r="DS96" s="56"/>
      <c r="DT96" s="56"/>
      <c r="DU96" s="56"/>
      <c r="DV96" s="56"/>
      <c r="DW96" s="56"/>
      <c r="DX96" s="56"/>
      <c r="DY96" s="56"/>
      <c r="DZ96" s="56"/>
      <c r="EA96" s="56"/>
      <c r="EB96" s="56"/>
      <c r="EC96" s="56"/>
      <c r="ED96" s="56"/>
      <c r="EE96" s="56"/>
      <c r="EF96" s="56"/>
      <c r="EG96" s="56"/>
      <c r="EH96" s="56"/>
      <c r="EI96" s="56"/>
      <c r="EJ96" s="56"/>
      <c r="EK96" s="56"/>
      <c r="EL96" s="56"/>
      <c r="EM96" s="56"/>
      <c r="EN96" s="56"/>
      <c r="EO96" s="56"/>
      <c r="EP96" s="56"/>
    </row>
    <row r="97" spans="1:147" s="44" customFormat="1" ht="15" x14ac:dyDescent="0.2">
      <c r="A97" s="44" t="str">
        <f t="shared" si="181"/>
        <v xml:space="preserve">Building Operations </v>
      </c>
      <c r="Z97" s="60"/>
      <c r="AA97" s="45">
        <f>SUBTOTAL(9,AA98:AA99)</f>
        <v>10000</v>
      </c>
      <c r="AB97" s="45">
        <f t="shared" ref="AB97:CM97" si="192">SUBTOTAL(9,AB98:AB99)</f>
        <v>10000</v>
      </c>
      <c r="AC97" s="45">
        <f t="shared" si="192"/>
        <v>10000</v>
      </c>
      <c r="AD97" s="45">
        <f t="shared" si="192"/>
        <v>10000</v>
      </c>
      <c r="AE97" s="45">
        <f t="shared" si="192"/>
        <v>10000</v>
      </c>
      <c r="AF97" s="45">
        <f t="shared" si="192"/>
        <v>10000</v>
      </c>
      <c r="AG97" s="45">
        <f t="shared" si="192"/>
        <v>0</v>
      </c>
      <c r="AH97" s="45">
        <f t="shared" si="192"/>
        <v>0</v>
      </c>
      <c r="AI97" s="45">
        <f t="shared" si="192"/>
        <v>0</v>
      </c>
      <c r="AJ97" s="45">
        <f t="shared" si="192"/>
        <v>0</v>
      </c>
      <c r="AK97" s="45">
        <f t="shared" si="192"/>
        <v>0</v>
      </c>
      <c r="AL97" s="45">
        <f t="shared" si="192"/>
        <v>0</v>
      </c>
      <c r="AM97" s="45">
        <f t="shared" si="192"/>
        <v>0</v>
      </c>
      <c r="AN97" s="45">
        <f t="shared" si="192"/>
        <v>0</v>
      </c>
      <c r="AO97" s="45">
        <f t="shared" si="192"/>
        <v>0</v>
      </c>
      <c r="AP97" s="45">
        <f t="shared" si="192"/>
        <v>0</v>
      </c>
      <c r="AQ97" s="45">
        <f t="shared" si="192"/>
        <v>0</v>
      </c>
      <c r="AR97" s="45">
        <f t="shared" si="192"/>
        <v>0</v>
      </c>
      <c r="AS97" s="45">
        <f t="shared" si="192"/>
        <v>0</v>
      </c>
      <c r="AT97" s="45">
        <f t="shared" si="192"/>
        <v>0</v>
      </c>
      <c r="AU97" s="45">
        <f t="shared" si="192"/>
        <v>0</v>
      </c>
      <c r="AV97" s="45">
        <f t="shared" si="192"/>
        <v>0</v>
      </c>
      <c r="AW97" s="45">
        <f t="shared" si="192"/>
        <v>0</v>
      </c>
      <c r="AX97" s="45">
        <f t="shared" si="192"/>
        <v>0</v>
      </c>
      <c r="AY97" s="45">
        <f t="shared" si="192"/>
        <v>0</v>
      </c>
      <c r="AZ97" s="45">
        <f t="shared" si="192"/>
        <v>0</v>
      </c>
      <c r="BA97" s="45">
        <f t="shared" si="192"/>
        <v>0</v>
      </c>
      <c r="BB97" s="45">
        <f t="shared" si="192"/>
        <v>0</v>
      </c>
      <c r="BC97" s="45">
        <f t="shared" si="192"/>
        <v>0</v>
      </c>
      <c r="BD97" s="45">
        <f t="shared" si="192"/>
        <v>0</v>
      </c>
      <c r="BE97" s="45">
        <f t="shared" si="192"/>
        <v>0</v>
      </c>
      <c r="BF97" s="45">
        <f t="shared" si="192"/>
        <v>0</v>
      </c>
      <c r="BG97" s="45">
        <f t="shared" si="192"/>
        <v>0</v>
      </c>
      <c r="BH97" s="45">
        <f t="shared" si="192"/>
        <v>0</v>
      </c>
      <c r="BI97" s="45">
        <f t="shared" si="192"/>
        <v>0</v>
      </c>
      <c r="BJ97" s="45">
        <f t="shared" si="192"/>
        <v>0</v>
      </c>
      <c r="BK97" s="45">
        <f t="shared" si="192"/>
        <v>0</v>
      </c>
      <c r="BL97" s="45">
        <f t="shared" si="192"/>
        <v>0</v>
      </c>
      <c r="BM97" s="45">
        <f t="shared" si="192"/>
        <v>0</v>
      </c>
      <c r="BN97" s="45">
        <f t="shared" si="192"/>
        <v>0</v>
      </c>
      <c r="BO97" s="45">
        <f t="shared" si="192"/>
        <v>0</v>
      </c>
      <c r="BP97" s="45">
        <f t="shared" si="192"/>
        <v>0</v>
      </c>
      <c r="BQ97" s="45">
        <f t="shared" si="192"/>
        <v>0</v>
      </c>
      <c r="BR97" s="45">
        <f t="shared" si="192"/>
        <v>0</v>
      </c>
      <c r="BS97" s="45">
        <f t="shared" si="192"/>
        <v>0</v>
      </c>
      <c r="BT97" s="45">
        <f t="shared" si="192"/>
        <v>0</v>
      </c>
      <c r="BU97" s="45">
        <f t="shared" si="192"/>
        <v>0</v>
      </c>
      <c r="BV97" s="45">
        <f t="shared" si="192"/>
        <v>0</v>
      </c>
      <c r="BW97" s="45">
        <f t="shared" si="192"/>
        <v>0</v>
      </c>
      <c r="BX97" s="45">
        <f t="shared" si="192"/>
        <v>0</v>
      </c>
      <c r="BY97" s="45">
        <f t="shared" si="192"/>
        <v>0</v>
      </c>
      <c r="BZ97" s="45">
        <f t="shared" si="192"/>
        <v>0</v>
      </c>
      <c r="CA97" s="45">
        <f t="shared" si="192"/>
        <v>0</v>
      </c>
      <c r="CB97" s="45">
        <f t="shared" si="192"/>
        <v>0</v>
      </c>
      <c r="CC97" s="45">
        <f t="shared" si="192"/>
        <v>0</v>
      </c>
      <c r="CD97" s="45">
        <f t="shared" si="192"/>
        <v>0</v>
      </c>
      <c r="CE97" s="45">
        <f t="shared" si="192"/>
        <v>0</v>
      </c>
      <c r="CF97" s="45">
        <f t="shared" si="192"/>
        <v>0</v>
      </c>
      <c r="CG97" s="45">
        <f t="shared" si="192"/>
        <v>0</v>
      </c>
      <c r="CH97" s="45">
        <f t="shared" si="192"/>
        <v>0</v>
      </c>
      <c r="CI97" s="45">
        <f t="shared" si="192"/>
        <v>0</v>
      </c>
      <c r="CJ97" s="45">
        <f t="shared" si="192"/>
        <v>0</v>
      </c>
      <c r="CK97" s="45">
        <f t="shared" si="192"/>
        <v>0</v>
      </c>
      <c r="CL97" s="45">
        <f t="shared" si="192"/>
        <v>0</v>
      </c>
      <c r="CM97" s="45">
        <f t="shared" si="192"/>
        <v>0</v>
      </c>
      <c r="CN97" s="45">
        <f t="shared" ref="CN97:EP97" si="193">SUBTOTAL(9,CN98:CN99)</f>
        <v>0</v>
      </c>
      <c r="CO97" s="45">
        <f t="shared" si="193"/>
        <v>0</v>
      </c>
      <c r="CP97" s="45">
        <f t="shared" si="193"/>
        <v>0</v>
      </c>
      <c r="CQ97" s="45">
        <f t="shared" si="193"/>
        <v>0</v>
      </c>
      <c r="CR97" s="45">
        <f t="shared" si="193"/>
        <v>0</v>
      </c>
      <c r="CS97" s="45">
        <f t="shared" si="193"/>
        <v>0</v>
      </c>
      <c r="CT97" s="45">
        <f t="shared" si="193"/>
        <v>0</v>
      </c>
      <c r="CU97" s="45">
        <f t="shared" si="193"/>
        <v>0</v>
      </c>
      <c r="CV97" s="45">
        <f t="shared" si="193"/>
        <v>0</v>
      </c>
      <c r="CW97" s="45">
        <f t="shared" si="193"/>
        <v>0</v>
      </c>
      <c r="CX97" s="45">
        <f t="shared" si="193"/>
        <v>0</v>
      </c>
      <c r="CY97" s="45">
        <f t="shared" si="193"/>
        <v>0</v>
      </c>
      <c r="CZ97" s="45">
        <f t="shared" si="193"/>
        <v>0</v>
      </c>
      <c r="DA97" s="45">
        <f t="shared" si="193"/>
        <v>0</v>
      </c>
      <c r="DB97" s="45">
        <f t="shared" si="193"/>
        <v>0</v>
      </c>
      <c r="DC97" s="45">
        <f t="shared" si="193"/>
        <v>0</v>
      </c>
      <c r="DD97" s="45">
        <f t="shared" si="193"/>
        <v>0</v>
      </c>
      <c r="DE97" s="45">
        <f t="shared" si="193"/>
        <v>0</v>
      </c>
      <c r="DF97" s="45">
        <f t="shared" si="193"/>
        <v>0</v>
      </c>
      <c r="DG97" s="45">
        <f t="shared" si="193"/>
        <v>0</v>
      </c>
      <c r="DH97" s="45">
        <f t="shared" si="193"/>
        <v>0</v>
      </c>
      <c r="DI97" s="45">
        <f t="shared" si="193"/>
        <v>0</v>
      </c>
      <c r="DJ97" s="45">
        <f t="shared" si="193"/>
        <v>0</v>
      </c>
      <c r="DK97" s="45">
        <f t="shared" si="193"/>
        <v>0</v>
      </c>
      <c r="DL97" s="45">
        <f t="shared" si="193"/>
        <v>0</v>
      </c>
      <c r="DM97" s="45">
        <f t="shared" si="193"/>
        <v>0</v>
      </c>
      <c r="DN97" s="45">
        <f t="shared" si="193"/>
        <v>0</v>
      </c>
      <c r="DO97" s="45">
        <f t="shared" si="193"/>
        <v>0</v>
      </c>
      <c r="DP97" s="45">
        <f t="shared" si="193"/>
        <v>0</v>
      </c>
      <c r="DQ97" s="45">
        <f t="shared" si="193"/>
        <v>0</v>
      </c>
      <c r="DR97" s="45">
        <f t="shared" si="193"/>
        <v>0</v>
      </c>
      <c r="DS97" s="45">
        <f t="shared" si="193"/>
        <v>0</v>
      </c>
      <c r="DT97" s="45">
        <f t="shared" si="193"/>
        <v>0</v>
      </c>
      <c r="DU97" s="45">
        <f t="shared" si="193"/>
        <v>0</v>
      </c>
      <c r="DV97" s="45">
        <f t="shared" si="193"/>
        <v>0</v>
      </c>
      <c r="DW97" s="45">
        <f t="shared" si="193"/>
        <v>0</v>
      </c>
      <c r="DX97" s="45">
        <f t="shared" si="193"/>
        <v>0</v>
      </c>
      <c r="DY97" s="45">
        <f t="shared" si="193"/>
        <v>0</v>
      </c>
      <c r="DZ97" s="45">
        <f t="shared" si="193"/>
        <v>0</v>
      </c>
      <c r="EA97" s="45">
        <f t="shared" si="193"/>
        <v>0</v>
      </c>
      <c r="EB97" s="45">
        <f t="shared" si="193"/>
        <v>0</v>
      </c>
      <c r="EC97" s="45">
        <f t="shared" si="193"/>
        <v>0</v>
      </c>
      <c r="ED97" s="45">
        <f t="shared" si="193"/>
        <v>0</v>
      </c>
      <c r="EE97" s="45">
        <f t="shared" si="193"/>
        <v>0</v>
      </c>
      <c r="EF97" s="45">
        <f t="shared" si="193"/>
        <v>0</v>
      </c>
      <c r="EG97" s="45">
        <f t="shared" si="193"/>
        <v>0</v>
      </c>
      <c r="EH97" s="45">
        <f t="shared" si="193"/>
        <v>0</v>
      </c>
      <c r="EI97" s="45">
        <f t="shared" si="193"/>
        <v>0</v>
      </c>
      <c r="EJ97" s="45">
        <f t="shared" si="193"/>
        <v>0</v>
      </c>
      <c r="EK97" s="45">
        <f t="shared" si="193"/>
        <v>0</v>
      </c>
      <c r="EL97" s="45">
        <f t="shared" si="193"/>
        <v>0</v>
      </c>
      <c r="EM97" s="45">
        <f t="shared" si="193"/>
        <v>0</v>
      </c>
      <c r="EN97" s="45">
        <f t="shared" si="193"/>
        <v>0</v>
      </c>
      <c r="EO97" s="45">
        <f t="shared" si="193"/>
        <v>0</v>
      </c>
      <c r="EP97" s="45">
        <f t="shared" si="193"/>
        <v>0</v>
      </c>
      <c r="EQ97" s="60"/>
    </row>
    <row r="98" spans="1:147" s="55" customFormat="1" x14ac:dyDescent="0.2">
      <c r="A98" s="55" t="str">
        <f t="shared" si="181"/>
        <v xml:space="preserve">Pre-Opening Expenses </v>
      </c>
      <c r="Z98" s="65"/>
      <c r="AA98" s="56">
        <f>$Y48*AA$48</f>
        <v>4166.6666666666661</v>
      </c>
      <c r="AB98" s="56">
        <f t="shared" ref="AB98:CM99" si="194">$Y48*AB$48</f>
        <v>4166.6666666666661</v>
      </c>
      <c r="AC98" s="56">
        <f t="shared" si="194"/>
        <v>4166.6666666666661</v>
      </c>
      <c r="AD98" s="56">
        <f t="shared" si="194"/>
        <v>4166.6666666666661</v>
      </c>
      <c r="AE98" s="56">
        <f t="shared" si="194"/>
        <v>4166.6666666666661</v>
      </c>
      <c r="AF98" s="56">
        <f t="shared" si="194"/>
        <v>4166.6666666666661</v>
      </c>
      <c r="AG98" s="56">
        <f t="shared" si="194"/>
        <v>0</v>
      </c>
      <c r="AH98" s="56">
        <f t="shared" si="194"/>
        <v>0</v>
      </c>
      <c r="AI98" s="56">
        <f t="shared" si="194"/>
        <v>0</v>
      </c>
      <c r="AJ98" s="56">
        <f t="shared" si="194"/>
        <v>0</v>
      </c>
      <c r="AK98" s="56">
        <f t="shared" si="194"/>
        <v>0</v>
      </c>
      <c r="AL98" s="56">
        <f t="shared" si="194"/>
        <v>0</v>
      </c>
      <c r="AM98" s="56">
        <f t="shared" si="194"/>
        <v>0</v>
      </c>
      <c r="AN98" s="56">
        <f t="shared" si="194"/>
        <v>0</v>
      </c>
      <c r="AO98" s="56">
        <f t="shared" si="194"/>
        <v>0</v>
      </c>
      <c r="AP98" s="56">
        <f t="shared" si="194"/>
        <v>0</v>
      </c>
      <c r="AQ98" s="56">
        <f t="shared" si="194"/>
        <v>0</v>
      </c>
      <c r="AR98" s="56">
        <f t="shared" si="194"/>
        <v>0</v>
      </c>
      <c r="AS98" s="56">
        <f t="shared" si="194"/>
        <v>0</v>
      </c>
      <c r="AT98" s="56">
        <f t="shared" si="194"/>
        <v>0</v>
      </c>
      <c r="AU98" s="56">
        <f t="shared" si="194"/>
        <v>0</v>
      </c>
      <c r="AV98" s="56">
        <f t="shared" si="194"/>
        <v>0</v>
      </c>
      <c r="AW98" s="56">
        <f t="shared" si="194"/>
        <v>0</v>
      </c>
      <c r="AX98" s="56">
        <f t="shared" si="194"/>
        <v>0</v>
      </c>
      <c r="AY98" s="56">
        <f t="shared" si="194"/>
        <v>0</v>
      </c>
      <c r="AZ98" s="56">
        <f t="shared" si="194"/>
        <v>0</v>
      </c>
      <c r="BA98" s="56">
        <f t="shared" si="194"/>
        <v>0</v>
      </c>
      <c r="BB98" s="56">
        <f t="shared" si="194"/>
        <v>0</v>
      </c>
      <c r="BC98" s="56">
        <f t="shared" si="194"/>
        <v>0</v>
      </c>
      <c r="BD98" s="56">
        <f t="shared" si="194"/>
        <v>0</v>
      </c>
      <c r="BE98" s="56">
        <f t="shared" si="194"/>
        <v>0</v>
      </c>
      <c r="BF98" s="56">
        <f t="shared" si="194"/>
        <v>0</v>
      </c>
      <c r="BG98" s="56">
        <f t="shared" si="194"/>
        <v>0</v>
      </c>
      <c r="BH98" s="56">
        <f t="shared" si="194"/>
        <v>0</v>
      </c>
      <c r="BI98" s="56">
        <f t="shared" si="194"/>
        <v>0</v>
      </c>
      <c r="BJ98" s="56">
        <f t="shared" si="194"/>
        <v>0</v>
      </c>
      <c r="BK98" s="56">
        <f t="shared" si="194"/>
        <v>0</v>
      </c>
      <c r="BL98" s="56">
        <f t="shared" si="194"/>
        <v>0</v>
      </c>
      <c r="BM98" s="56">
        <f t="shared" si="194"/>
        <v>0</v>
      </c>
      <c r="BN98" s="56">
        <f t="shared" si="194"/>
        <v>0</v>
      </c>
      <c r="BO98" s="56">
        <f t="shared" si="194"/>
        <v>0</v>
      </c>
      <c r="BP98" s="56">
        <f t="shared" si="194"/>
        <v>0</v>
      </c>
      <c r="BQ98" s="56">
        <f t="shared" si="194"/>
        <v>0</v>
      </c>
      <c r="BR98" s="56">
        <f t="shared" si="194"/>
        <v>0</v>
      </c>
      <c r="BS98" s="56">
        <f t="shared" si="194"/>
        <v>0</v>
      </c>
      <c r="BT98" s="56">
        <f t="shared" si="194"/>
        <v>0</v>
      </c>
      <c r="BU98" s="56">
        <f t="shared" si="194"/>
        <v>0</v>
      </c>
      <c r="BV98" s="56">
        <f t="shared" si="194"/>
        <v>0</v>
      </c>
      <c r="BW98" s="56">
        <f t="shared" si="194"/>
        <v>0</v>
      </c>
      <c r="BX98" s="56">
        <f t="shared" si="194"/>
        <v>0</v>
      </c>
      <c r="BY98" s="56">
        <f t="shared" si="194"/>
        <v>0</v>
      </c>
      <c r="BZ98" s="56">
        <f t="shared" si="194"/>
        <v>0</v>
      </c>
      <c r="CA98" s="56">
        <f t="shared" si="194"/>
        <v>0</v>
      </c>
      <c r="CB98" s="56">
        <f t="shared" si="194"/>
        <v>0</v>
      </c>
      <c r="CC98" s="56">
        <f t="shared" si="194"/>
        <v>0</v>
      </c>
      <c r="CD98" s="56">
        <f t="shared" si="194"/>
        <v>0</v>
      </c>
      <c r="CE98" s="56">
        <f t="shared" si="194"/>
        <v>0</v>
      </c>
      <c r="CF98" s="56">
        <f t="shared" si="194"/>
        <v>0</v>
      </c>
      <c r="CG98" s="56">
        <f t="shared" si="194"/>
        <v>0</v>
      </c>
      <c r="CH98" s="56">
        <f t="shared" si="194"/>
        <v>0</v>
      </c>
      <c r="CI98" s="56">
        <f t="shared" si="194"/>
        <v>0</v>
      </c>
      <c r="CJ98" s="56">
        <f t="shared" si="194"/>
        <v>0</v>
      </c>
      <c r="CK98" s="56">
        <f t="shared" si="194"/>
        <v>0</v>
      </c>
      <c r="CL98" s="56">
        <f t="shared" si="194"/>
        <v>0</v>
      </c>
      <c r="CM98" s="56">
        <f t="shared" si="194"/>
        <v>0</v>
      </c>
      <c r="CN98" s="56">
        <f t="shared" ref="CN98:EP99" si="195">$Y48*CN$48</f>
        <v>0</v>
      </c>
      <c r="CO98" s="56">
        <f t="shared" si="195"/>
        <v>0</v>
      </c>
      <c r="CP98" s="56">
        <f t="shared" si="195"/>
        <v>0</v>
      </c>
      <c r="CQ98" s="56">
        <f t="shared" si="195"/>
        <v>0</v>
      </c>
      <c r="CR98" s="56">
        <f t="shared" si="195"/>
        <v>0</v>
      </c>
      <c r="CS98" s="56">
        <f t="shared" si="195"/>
        <v>0</v>
      </c>
      <c r="CT98" s="56">
        <f t="shared" si="195"/>
        <v>0</v>
      </c>
      <c r="CU98" s="56">
        <f t="shared" si="195"/>
        <v>0</v>
      </c>
      <c r="CV98" s="56">
        <f t="shared" si="195"/>
        <v>0</v>
      </c>
      <c r="CW98" s="56">
        <f t="shared" si="195"/>
        <v>0</v>
      </c>
      <c r="CX98" s="56">
        <f t="shared" si="195"/>
        <v>0</v>
      </c>
      <c r="CY98" s="56">
        <f t="shared" si="195"/>
        <v>0</v>
      </c>
      <c r="CZ98" s="56">
        <f t="shared" si="195"/>
        <v>0</v>
      </c>
      <c r="DA98" s="56">
        <f t="shared" si="195"/>
        <v>0</v>
      </c>
      <c r="DB98" s="56">
        <f t="shared" si="195"/>
        <v>0</v>
      </c>
      <c r="DC98" s="56">
        <f t="shared" si="195"/>
        <v>0</v>
      </c>
      <c r="DD98" s="56">
        <f t="shared" si="195"/>
        <v>0</v>
      </c>
      <c r="DE98" s="56">
        <f t="shared" si="195"/>
        <v>0</v>
      </c>
      <c r="DF98" s="56">
        <f t="shared" si="195"/>
        <v>0</v>
      </c>
      <c r="DG98" s="56">
        <f t="shared" si="195"/>
        <v>0</v>
      </c>
      <c r="DH98" s="56">
        <f t="shared" si="195"/>
        <v>0</v>
      </c>
      <c r="DI98" s="56">
        <f t="shared" si="195"/>
        <v>0</v>
      </c>
      <c r="DJ98" s="56">
        <f t="shared" si="195"/>
        <v>0</v>
      </c>
      <c r="DK98" s="56">
        <f t="shared" si="195"/>
        <v>0</v>
      </c>
      <c r="DL98" s="56">
        <f t="shared" si="195"/>
        <v>0</v>
      </c>
      <c r="DM98" s="56">
        <f t="shared" si="195"/>
        <v>0</v>
      </c>
      <c r="DN98" s="56">
        <f t="shared" si="195"/>
        <v>0</v>
      </c>
      <c r="DO98" s="56">
        <f t="shared" si="195"/>
        <v>0</v>
      </c>
      <c r="DP98" s="56">
        <f t="shared" si="195"/>
        <v>0</v>
      </c>
      <c r="DQ98" s="56">
        <f t="shared" si="195"/>
        <v>0</v>
      </c>
      <c r="DR98" s="56">
        <f t="shared" si="195"/>
        <v>0</v>
      </c>
      <c r="DS98" s="56">
        <f t="shared" si="195"/>
        <v>0</v>
      </c>
      <c r="DT98" s="56">
        <f t="shared" si="195"/>
        <v>0</v>
      </c>
      <c r="DU98" s="56">
        <f t="shared" si="195"/>
        <v>0</v>
      </c>
      <c r="DV98" s="56">
        <f t="shared" si="195"/>
        <v>0</v>
      </c>
      <c r="DW98" s="56">
        <f t="shared" si="195"/>
        <v>0</v>
      </c>
      <c r="DX98" s="56">
        <f t="shared" si="195"/>
        <v>0</v>
      </c>
      <c r="DY98" s="56">
        <f t="shared" si="195"/>
        <v>0</v>
      </c>
      <c r="DZ98" s="56">
        <f t="shared" si="195"/>
        <v>0</v>
      </c>
      <c r="EA98" s="56">
        <f t="shared" si="195"/>
        <v>0</v>
      </c>
      <c r="EB98" s="56">
        <f t="shared" si="195"/>
        <v>0</v>
      </c>
      <c r="EC98" s="56">
        <f t="shared" si="195"/>
        <v>0</v>
      </c>
      <c r="ED98" s="56">
        <f t="shared" si="195"/>
        <v>0</v>
      </c>
      <c r="EE98" s="56">
        <f t="shared" si="195"/>
        <v>0</v>
      </c>
      <c r="EF98" s="56">
        <f t="shared" si="195"/>
        <v>0</v>
      </c>
      <c r="EG98" s="56">
        <f t="shared" si="195"/>
        <v>0</v>
      </c>
      <c r="EH98" s="56">
        <f t="shared" si="195"/>
        <v>0</v>
      </c>
      <c r="EI98" s="56">
        <f t="shared" si="195"/>
        <v>0</v>
      </c>
      <c r="EJ98" s="56">
        <f t="shared" si="195"/>
        <v>0</v>
      </c>
      <c r="EK98" s="56">
        <f t="shared" si="195"/>
        <v>0</v>
      </c>
      <c r="EL98" s="56">
        <f t="shared" si="195"/>
        <v>0</v>
      </c>
      <c r="EM98" s="56">
        <f t="shared" si="195"/>
        <v>0</v>
      </c>
      <c r="EN98" s="56">
        <f t="shared" si="195"/>
        <v>0</v>
      </c>
      <c r="EO98" s="56">
        <f t="shared" si="195"/>
        <v>0</v>
      </c>
      <c r="EP98" s="56">
        <f t="shared" si="195"/>
        <v>0</v>
      </c>
      <c r="EQ98" s="65"/>
    </row>
    <row r="99" spans="1:147" s="55" customFormat="1" x14ac:dyDescent="0.2">
      <c r="A99" s="55" t="str">
        <f t="shared" si="181"/>
        <v xml:space="preserve">Working Capital Contribution </v>
      </c>
      <c r="Z99" s="65"/>
      <c r="AA99" s="56">
        <f>$Y49*AA$48</f>
        <v>5833.333333333333</v>
      </c>
      <c r="AB99" s="56">
        <f t="shared" si="194"/>
        <v>5833.333333333333</v>
      </c>
      <c r="AC99" s="56">
        <f t="shared" si="194"/>
        <v>5833.333333333333</v>
      </c>
      <c r="AD99" s="56">
        <f t="shared" si="194"/>
        <v>5833.333333333333</v>
      </c>
      <c r="AE99" s="56">
        <f t="shared" si="194"/>
        <v>5833.333333333333</v>
      </c>
      <c r="AF99" s="56">
        <f t="shared" si="194"/>
        <v>5833.333333333333</v>
      </c>
      <c r="AG99" s="56">
        <f t="shared" si="194"/>
        <v>0</v>
      </c>
      <c r="AH99" s="56">
        <f t="shared" si="194"/>
        <v>0</v>
      </c>
      <c r="AI99" s="56">
        <f t="shared" si="194"/>
        <v>0</v>
      </c>
      <c r="AJ99" s="56">
        <f t="shared" si="194"/>
        <v>0</v>
      </c>
      <c r="AK99" s="56">
        <f t="shared" si="194"/>
        <v>0</v>
      </c>
      <c r="AL99" s="56">
        <f t="shared" si="194"/>
        <v>0</v>
      </c>
      <c r="AM99" s="56">
        <f t="shared" si="194"/>
        <v>0</v>
      </c>
      <c r="AN99" s="56">
        <f t="shared" si="194"/>
        <v>0</v>
      </c>
      <c r="AO99" s="56">
        <f t="shared" si="194"/>
        <v>0</v>
      </c>
      <c r="AP99" s="56">
        <f t="shared" si="194"/>
        <v>0</v>
      </c>
      <c r="AQ99" s="56">
        <f t="shared" si="194"/>
        <v>0</v>
      </c>
      <c r="AR99" s="56">
        <f t="shared" si="194"/>
        <v>0</v>
      </c>
      <c r="AS99" s="56">
        <f t="shared" si="194"/>
        <v>0</v>
      </c>
      <c r="AT99" s="56">
        <f t="shared" si="194"/>
        <v>0</v>
      </c>
      <c r="AU99" s="56">
        <f t="shared" si="194"/>
        <v>0</v>
      </c>
      <c r="AV99" s="56">
        <f t="shared" si="194"/>
        <v>0</v>
      </c>
      <c r="AW99" s="56">
        <f t="shared" si="194"/>
        <v>0</v>
      </c>
      <c r="AX99" s="56">
        <f t="shared" si="194"/>
        <v>0</v>
      </c>
      <c r="AY99" s="56">
        <f t="shared" si="194"/>
        <v>0</v>
      </c>
      <c r="AZ99" s="56">
        <f t="shared" si="194"/>
        <v>0</v>
      </c>
      <c r="BA99" s="56">
        <f t="shared" si="194"/>
        <v>0</v>
      </c>
      <c r="BB99" s="56">
        <f t="shared" si="194"/>
        <v>0</v>
      </c>
      <c r="BC99" s="56">
        <f t="shared" si="194"/>
        <v>0</v>
      </c>
      <c r="BD99" s="56">
        <f t="shared" si="194"/>
        <v>0</v>
      </c>
      <c r="BE99" s="56">
        <f t="shared" si="194"/>
        <v>0</v>
      </c>
      <c r="BF99" s="56">
        <f t="shared" si="194"/>
        <v>0</v>
      </c>
      <c r="BG99" s="56">
        <f t="shared" si="194"/>
        <v>0</v>
      </c>
      <c r="BH99" s="56">
        <f t="shared" si="194"/>
        <v>0</v>
      </c>
      <c r="BI99" s="56">
        <f t="shared" si="194"/>
        <v>0</v>
      </c>
      <c r="BJ99" s="56">
        <f t="shared" si="194"/>
        <v>0</v>
      </c>
      <c r="BK99" s="56">
        <f t="shared" si="194"/>
        <v>0</v>
      </c>
      <c r="BL99" s="56">
        <f t="shared" si="194"/>
        <v>0</v>
      </c>
      <c r="BM99" s="56">
        <f t="shared" si="194"/>
        <v>0</v>
      </c>
      <c r="BN99" s="56">
        <f t="shared" si="194"/>
        <v>0</v>
      </c>
      <c r="BO99" s="56">
        <f t="shared" si="194"/>
        <v>0</v>
      </c>
      <c r="BP99" s="56">
        <f t="shared" si="194"/>
        <v>0</v>
      </c>
      <c r="BQ99" s="56">
        <f t="shared" si="194"/>
        <v>0</v>
      </c>
      <c r="BR99" s="56">
        <f t="shared" si="194"/>
        <v>0</v>
      </c>
      <c r="BS99" s="56">
        <f t="shared" si="194"/>
        <v>0</v>
      </c>
      <c r="BT99" s="56">
        <f t="shared" si="194"/>
        <v>0</v>
      </c>
      <c r="BU99" s="56">
        <f t="shared" si="194"/>
        <v>0</v>
      </c>
      <c r="BV99" s="56">
        <f t="shared" si="194"/>
        <v>0</v>
      </c>
      <c r="BW99" s="56">
        <f t="shared" si="194"/>
        <v>0</v>
      </c>
      <c r="BX99" s="56">
        <f t="shared" si="194"/>
        <v>0</v>
      </c>
      <c r="BY99" s="56">
        <f t="shared" si="194"/>
        <v>0</v>
      </c>
      <c r="BZ99" s="56">
        <f t="shared" si="194"/>
        <v>0</v>
      </c>
      <c r="CA99" s="56">
        <f t="shared" si="194"/>
        <v>0</v>
      </c>
      <c r="CB99" s="56">
        <f t="shared" si="194"/>
        <v>0</v>
      </c>
      <c r="CC99" s="56">
        <f t="shared" si="194"/>
        <v>0</v>
      </c>
      <c r="CD99" s="56">
        <f t="shared" si="194"/>
        <v>0</v>
      </c>
      <c r="CE99" s="56">
        <f t="shared" si="194"/>
        <v>0</v>
      </c>
      <c r="CF99" s="56">
        <f t="shared" si="194"/>
        <v>0</v>
      </c>
      <c r="CG99" s="56">
        <f t="shared" si="194"/>
        <v>0</v>
      </c>
      <c r="CH99" s="56">
        <f t="shared" si="194"/>
        <v>0</v>
      </c>
      <c r="CI99" s="56">
        <f t="shared" si="194"/>
        <v>0</v>
      </c>
      <c r="CJ99" s="56">
        <f t="shared" si="194"/>
        <v>0</v>
      </c>
      <c r="CK99" s="56">
        <f t="shared" si="194"/>
        <v>0</v>
      </c>
      <c r="CL99" s="56">
        <f t="shared" si="194"/>
        <v>0</v>
      </c>
      <c r="CM99" s="56">
        <f t="shared" si="194"/>
        <v>0</v>
      </c>
      <c r="CN99" s="56">
        <f t="shared" si="195"/>
        <v>0</v>
      </c>
      <c r="CO99" s="56">
        <f t="shared" si="195"/>
        <v>0</v>
      </c>
      <c r="CP99" s="56">
        <f t="shared" si="195"/>
        <v>0</v>
      </c>
      <c r="CQ99" s="56">
        <f t="shared" si="195"/>
        <v>0</v>
      </c>
      <c r="CR99" s="56">
        <f t="shared" si="195"/>
        <v>0</v>
      </c>
      <c r="CS99" s="56">
        <f t="shared" si="195"/>
        <v>0</v>
      </c>
      <c r="CT99" s="56">
        <f t="shared" si="195"/>
        <v>0</v>
      </c>
      <c r="CU99" s="56">
        <f t="shared" si="195"/>
        <v>0</v>
      </c>
      <c r="CV99" s="56">
        <f t="shared" si="195"/>
        <v>0</v>
      </c>
      <c r="CW99" s="56">
        <f t="shared" si="195"/>
        <v>0</v>
      </c>
      <c r="CX99" s="56">
        <f t="shared" si="195"/>
        <v>0</v>
      </c>
      <c r="CY99" s="56">
        <f t="shared" si="195"/>
        <v>0</v>
      </c>
      <c r="CZ99" s="56">
        <f t="shared" si="195"/>
        <v>0</v>
      </c>
      <c r="DA99" s="56">
        <f t="shared" si="195"/>
        <v>0</v>
      </c>
      <c r="DB99" s="56">
        <f t="shared" si="195"/>
        <v>0</v>
      </c>
      <c r="DC99" s="56">
        <f t="shared" si="195"/>
        <v>0</v>
      </c>
      <c r="DD99" s="56">
        <f t="shared" si="195"/>
        <v>0</v>
      </c>
      <c r="DE99" s="56">
        <f t="shared" si="195"/>
        <v>0</v>
      </c>
      <c r="DF99" s="56">
        <f t="shared" si="195"/>
        <v>0</v>
      </c>
      <c r="DG99" s="56">
        <f t="shared" si="195"/>
        <v>0</v>
      </c>
      <c r="DH99" s="56">
        <f t="shared" si="195"/>
        <v>0</v>
      </c>
      <c r="DI99" s="56">
        <f t="shared" si="195"/>
        <v>0</v>
      </c>
      <c r="DJ99" s="56">
        <f t="shared" si="195"/>
        <v>0</v>
      </c>
      <c r="DK99" s="56">
        <f t="shared" si="195"/>
        <v>0</v>
      </c>
      <c r="DL99" s="56">
        <f t="shared" si="195"/>
        <v>0</v>
      </c>
      <c r="DM99" s="56">
        <f t="shared" si="195"/>
        <v>0</v>
      </c>
      <c r="DN99" s="56">
        <f t="shared" si="195"/>
        <v>0</v>
      </c>
      <c r="DO99" s="56">
        <f t="shared" si="195"/>
        <v>0</v>
      </c>
      <c r="DP99" s="56">
        <f t="shared" si="195"/>
        <v>0</v>
      </c>
      <c r="DQ99" s="56">
        <f t="shared" si="195"/>
        <v>0</v>
      </c>
      <c r="DR99" s="56">
        <f t="shared" si="195"/>
        <v>0</v>
      </c>
      <c r="DS99" s="56">
        <f t="shared" si="195"/>
        <v>0</v>
      </c>
      <c r="DT99" s="56">
        <f t="shared" si="195"/>
        <v>0</v>
      </c>
      <c r="DU99" s="56">
        <f t="shared" si="195"/>
        <v>0</v>
      </c>
      <c r="DV99" s="56">
        <f t="shared" si="195"/>
        <v>0</v>
      </c>
      <c r="DW99" s="56">
        <f t="shared" si="195"/>
        <v>0</v>
      </c>
      <c r="DX99" s="56">
        <f t="shared" si="195"/>
        <v>0</v>
      </c>
      <c r="DY99" s="56">
        <f t="shared" si="195"/>
        <v>0</v>
      </c>
      <c r="DZ99" s="56">
        <f t="shared" si="195"/>
        <v>0</v>
      </c>
      <c r="EA99" s="56">
        <f t="shared" si="195"/>
        <v>0</v>
      </c>
      <c r="EB99" s="56">
        <f t="shared" si="195"/>
        <v>0</v>
      </c>
      <c r="EC99" s="56">
        <f t="shared" si="195"/>
        <v>0</v>
      </c>
      <c r="ED99" s="56">
        <f t="shared" si="195"/>
        <v>0</v>
      </c>
      <c r="EE99" s="56">
        <f t="shared" si="195"/>
        <v>0</v>
      </c>
      <c r="EF99" s="56">
        <f t="shared" si="195"/>
        <v>0</v>
      </c>
      <c r="EG99" s="56">
        <f t="shared" si="195"/>
        <v>0</v>
      </c>
      <c r="EH99" s="56">
        <f t="shared" si="195"/>
        <v>0</v>
      </c>
      <c r="EI99" s="56">
        <f t="shared" si="195"/>
        <v>0</v>
      </c>
      <c r="EJ99" s="56">
        <f t="shared" si="195"/>
        <v>0</v>
      </c>
      <c r="EK99" s="56">
        <f t="shared" si="195"/>
        <v>0</v>
      </c>
      <c r="EL99" s="56">
        <f t="shared" si="195"/>
        <v>0</v>
      </c>
      <c r="EM99" s="56">
        <f t="shared" si="195"/>
        <v>0</v>
      </c>
      <c r="EN99" s="56">
        <f t="shared" si="195"/>
        <v>0</v>
      </c>
      <c r="EO99" s="56">
        <f t="shared" si="195"/>
        <v>0</v>
      </c>
      <c r="EP99" s="56">
        <f t="shared" si="195"/>
        <v>0</v>
      </c>
      <c r="EQ99" s="65"/>
    </row>
    <row r="100" spans="1:147" x14ac:dyDescent="0.2">
      <c r="A100" s="44"/>
      <c r="AA100" s="56"/>
      <c r="AB100" s="56"/>
      <c r="AC100" s="56"/>
      <c r="AD100" s="56"/>
      <c r="AE100" s="56"/>
      <c r="AF100" s="56"/>
      <c r="AG100" s="56"/>
      <c r="AH100" s="56"/>
      <c r="AI100" s="56"/>
      <c r="AJ100" s="56"/>
      <c r="AK100" s="56"/>
      <c r="AL100" s="56"/>
      <c r="AM100" s="56"/>
      <c r="AN100" s="56"/>
      <c r="AO100" s="56"/>
      <c r="AP100" s="56"/>
      <c r="AQ100" s="56"/>
      <c r="AR100" s="56"/>
      <c r="AS100" s="56"/>
      <c r="AT100" s="56"/>
      <c r="AU100" s="56"/>
      <c r="AV100" s="56"/>
      <c r="AW100" s="56"/>
      <c r="AX100" s="56"/>
      <c r="AY100" s="56"/>
      <c r="AZ100" s="56"/>
      <c r="BA100" s="56"/>
      <c r="BB100" s="56"/>
      <c r="BC100" s="56"/>
      <c r="BD100" s="56"/>
      <c r="BE100" s="56"/>
      <c r="BF100" s="56"/>
      <c r="BG100" s="56"/>
      <c r="BH100" s="56"/>
      <c r="BI100" s="56"/>
      <c r="BJ100" s="56"/>
      <c r="BK100" s="56"/>
      <c r="BL100" s="56"/>
      <c r="BM100" s="56"/>
      <c r="BN100" s="56"/>
      <c r="BO100" s="56"/>
      <c r="BP100" s="56"/>
      <c r="BQ100" s="56"/>
      <c r="BR100" s="56"/>
      <c r="BS100" s="56"/>
      <c r="BT100" s="56"/>
      <c r="BU100" s="56"/>
      <c r="BV100" s="56"/>
      <c r="BW100" s="56"/>
      <c r="BX100" s="56"/>
      <c r="BY100" s="56"/>
      <c r="BZ100" s="56"/>
      <c r="CA100" s="56"/>
      <c r="CB100" s="56"/>
      <c r="CC100" s="56"/>
      <c r="CD100" s="56"/>
      <c r="CE100" s="56"/>
      <c r="CF100" s="56"/>
      <c r="CG100" s="56"/>
      <c r="CH100" s="56"/>
      <c r="CI100" s="56"/>
      <c r="CJ100" s="56"/>
      <c r="CK100" s="56"/>
      <c r="CL100" s="56"/>
      <c r="CM100" s="56"/>
      <c r="CN100" s="56"/>
      <c r="CO100" s="56"/>
      <c r="CP100" s="56"/>
      <c r="CQ100" s="56"/>
      <c r="CR100" s="56"/>
      <c r="CS100" s="56"/>
      <c r="CT100" s="56"/>
      <c r="CU100" s="56"/>
      <c r="CV100" s="56"/>
      <c r="CW100" s="56"/>
      <c r="CX100" s="56"/>
      <c r="CY100" s="56"/>
      <c r="CZ100" s="56"/>
      <c r="DA100" s="56"/>
      <c r="DB100" s="56"/>
      <c r="DC100" s="56"/>
      <c r="DD100" s="56"/>
      <c r="DE100" s="56"/>
      <c r="DF100" s="56"/>
      <c r="DG100" s="56"/>
      <c r="DH100" s="56"/>
      <c r="DI100" s="56"/>
      <c r="DJ100" s="56"/>
      <c r="DK100" s="56"/>
      <c r="DL100" s="56"/>
      <c r="DM100" s="56"/>
      <c r="DN100" s="56"/>
      <c r="DO100" s="56"/>
      <c r="DP100" s="56"/>
      <c r="DQ100" s="56"/>
      <c r="DR100" s="56"/>
      <c r="DS100" s="56"/>
      <c r="DT100" s="56"/>
      <c r="DU100" s="56"/>
      <c r="DV100" s="56"/>
      <c r="DW100" s="56"/>
      <c r="DX100" s="56"/>
      <c r="DY100" s="56"/>
      <c r="DZ100" s="56"/>
      <c r="EA100" s="56"/>
      <c r="EB100" s="56"/>
      <c r="EC100" s="56"/>
      <c r="ED100" s="56"/>
      <c r="EE100" s="56"/>
      <c r="EF100" s="56"/>
      <c r="EG100" s="56"/>
      <c r="EH100" s="56"/>
      <c r="EI100" s="56"/>
      <c r="EJ100" s="56"/>
      <c r="EK100" s="56"/>
      <c r="EL100" s="56"/>
      <c r="EM100" s="56"/>
      <c r="EN100" s="56"/>
      <c r="EO100" s="56"/>
      <c r="EP100" s="56"/>
    </row>
    <row r="101" spans="1:147" s="44" customFormat="1" ht="15" x14ac:dyDescent="0.2">
      <c r="A101" s="44" t="str">
        <f t="shared" si="181"/>
        <v xml:space="preserve">Finance Expense </v>
      </c>
      <c r="Z101" s="60"/>
      <c r="AA101" s="45">
        <f ca="1">SUBTOTAL(9,AA102:AA103)</f>
        <v>0</v>
      </c>
      <c r="AB101" s="45">
        <f t="shared" ref="AB101:CM101" ca="1" si="196">SUBTOTAL(9,AB102:AB103)</f>
        <v>0</v>
      </c>
      <c r="AC101" s="45">
        <f t="shared" ca="1" si="196"/>
        <v>0</v>
      </c>
      <c r="AD101" s="45">
        <f t="shared" ca="1" si="196"/>
        <v>0</v>
      </c>
      <c r="AE101" s="45">
        <f t="shared" ca="1" si="196"/>
        <v>0</v>
      </c>
      <c r="AF101" s="45">
        <f t="shared" ca="1" si="196"/>
        <v>0</v>
      </c>
      <c r="AG101" s="45">
        <f t="shared" ca="1" si="196"/>
        <v>0</v>
      </c>
      <c r="AH101" s="45">
        <f t="shared" ca="1" si="196"/>
        <v>0</v>
      </c>
      <c r="AI101" s="45">
        <f t="shared" ca="1" si="196"/>
        <v>0</v>
      </c>
      <c r="AJ101" s="45">
        <f t="shared" ca="1" si="196"/>
        <v>0</v>
      </c>
      <c r="AK101" s="45">
        <f t="shared" ca="1" si="196"/>
        <v>0</v>
      </c>
      <c r="AL101" s="45">
        <f t="shared" ca="1" si="196"/>
        <v>0</v>
      </c>
      <c r="AM101" s="45">
        <f t="shared" ca="1" si="196"/>
        <v>0</v>
      </c>
      <c r="AN101" s="45">
        <f t="shared" ca="1" si="196"/>
        <v>0</v>
      </c>
      <c r="AO101" s="45">
        <f t="shared" ca="1" si="196"/>
        <v>0</v>
      </c>
      <c r="AP101" s="45">
        <f t="shared" ca="1" si="196"/>
        <v>0</v>
      </c>
      <c r="AQ101" s="45">
        <f t="shared" ca="1" si="196"/>
        <v>0</v>
      </c>
      <c r="AR101" s="45">
        <f t="shared" ca="1" si="196"/>
        <v>0</v>
      </c>
      <c r="AS101" s="45">
        <f t="shared" ca="1" si="196"/>
        <v>0</v>
      </c>
      <c r="AT101" s="45">
        <f t="shared" ca="1" si="196"/>
        <v>0</v>
      </c>
      <c r="AU101" s="45">
        <f t="shared" ca="1" si="196"/>
        <v>0</v>
      </c>
      <c r="AV101" s="45">
        <f t="shared" ca="1" si="196"/>
        <v>0</v>
      </c>
      <c r="AW101" s="45">
        <f t="shared" ca="1" si="196"/>
        <v>0</v>
      </c>
      <c r="AX101" s="45">
        <f t="shared" ca="1" si="196"/>
        <v>0</v>
      </c>
      <c r="AY101" s="45">
        <f t="shared" ca="1" si="196"/>
        <v>0</v>
      </c>
      <c r="AZ101" s="45">
        <f t="shared" ca="1" si="196"/>
        <v>0</v>
      </c>
      <c r="BA101" s="45">
        <f t="shared" ca="1" si="196"/>
        <v>0</v>
      </c>
      <c r="BB101" s="45">
        <f t="shared" ca="1" si="196"/>
        <v>0</v>
      </c>
      <c r="BC101" s="45">
        <f t="shared" ca="1" si="196"/>
        <v>0</v>
      </c>
      <c r="BD101" s="45">
        <f t="shared" ca="1" si="196"/>
        <v>0</v>
      </c>
      <c r="BE101" s="45">
        <f t="shared" ca="1" si="196"/>
        <v>0</v>
      </c>
      <c r="BF101" s="45">
        <f t="shared" ca="1" si="196"/>
        <v>0</v>
      </c>
      <c r="BG101" s="45">
        <f t="shared" ca="1" si="196"/>
        <v>0</v>
      </c>
      <c r="BH101" s="45">
        <f t="shared" ca="1" si="196"/>
        <v>0</v>
      </c>
      <c r="BI101" s="45">
        <f t="shared" ca="1" si="196"/>
        <v>0</v>
      </c>
      <c r="BJ101" s="45">
        <f t="shared" ca="1" si="196"/>
        <v>0</v>
      </c>
      <c r="BK101" s="45">
        <f t="shared" ca="1" si="196"/>
        <v>0</v>
      </c>
      <c r="BL101" s="45">
        <f t="shared" ca="1" si="196"/>
        <v>0</v>
      </c>
      <c r="BM101" s="45">
        <f t="shared" ca="1" si="196"/>
        <v>0</v>
      </c>
      <c r="BN101" s="45">
        <f t="shared" ca="1" si="196"/>
        <v>0</v>
      </c>
      <c r="BO101" s="45">
        <f t="shared" ca="1" si="196"/>
        <v>0</v>
      </c>
      <c r="BP101" s="45">
        <f t="shared" ca="1" si="196"/>
        <v>0</v>
      </c>
      <c r="BQ101" s="45">
        <f t="shared" ca="1" si="196"/>
        <v>0</v>
      </c>
      <c r="BR101" s="45">
        <f t="shared" ca="1" si="196"/>
        <v>0</v>
      </c>
      <c r="BS101" s="45">
        <f t="shared" ca="1" si="196"/>
        <v>0</v>
      </c>
      <c r="BT101" s="45">
        <f t="shared" ca="1" si="196"/>
        <v>0</v>
      </c>
      <c r="BU101" s="45">
        <f t="shared" ca="1" si="196"/>
        <v>0</v>
      </c>
      <c r="BV101" s="45">
        <f t="shared" ca="1" si="196"/>
        <v>0</v>
      </c>
      <c r="BW101" s="45">
        <f t="shared" ca="1" si="196"/>
        <v>0</v>
      </c>
      <c r="BX101" s="45">
        <f t="shared" ca="1" si="196"/>
        <v>0</v>
      </c>
      <c r="BY101" s="45">
        <f t="shared" ca="1" si="196"/>
        <v>0</v>
      </c>
      <c r="BZ101" s="45">
        <f t="shared" ca="1" si="196"/>
        <v>0</v>
      </c>
      <c r="CA101" s="45">
        <f t="shared" ca="1" si="196"/>
        <v>0</v>
      </c>
      <c r="CB101" s="45">
        <f t="shared" ca="1" si="196"/>
        <v>0</v>
      </c>
      <c r="CC101" s="45">
        <f t="shared" ca="1" si="196"/>
        <v>0</v>
      </c>
      <c r="CD101" s="45">
        <f t="shared" ca="1" si="196"/>
        <v>0</v>
      </c>
      <c r="CE101" s="45">
        <f t="shared" ca="1" si="196"/>
        <v>0</v>
      </c>
      <c r="CF101" s="45">
        <f t="shared" ca="1" si="196"/>
        <v>0</v>
      </c>
      <c r="CG101" s="45">
        <f t="shared" ca="1" si="196"/>
        <v>0</v>
      </c>
      <c r="CH101" s="45">
        <f t="shared" ca="1" si="196"/>
        <v>0</v>
      </c>
      <c r="CI101" s="45">
        <f t="shared" ca="1" si="196"/>
        <v>0</v>
      </c>
      <c r="CJ101" s="45">
        <f t="shared" ca="1" si="196"/>
        <v>0</v>
      </c>
      <c r="CK101" s="45">
        <f t="shared" ca="1" si="196"/>
        <v>0</v>
      </c>
      <c r="CL101" s="45">
        <f t="shared" ca="1" si="196"/>
        <v>0</v>
      </c>
      <c r="CM101" s="45">
        <f t="shared" ca="1" si="196"/>
        <v>0</v>
      </c>
      <c r="CN101" s="45">
        <f t="shared" ref="CN101:EP101" ca="1" si="197">SUBTOTAL(9,CN102:CN103)</f>
        <v>0</v>
      </c>
      <c r="CO101" s="45">
        <f t="shared" ca="1" si="197"/>
        <v>0</v>
      </c>
      <c r="CP101" s="45">
        <f t="shared" ca="1" si="197"/>
        <v>0</v>
      </c>
      <c r="CQ101" s="45">
        <f t="shared" ca="1" si="197"/>
        <v>0</v>
      </c>
      <c r="CR101" s="45">
        <f t="shared" ca="1" si="197"/>
        <v>0</v>
      </c>
      <c r="CS101" s="45">
        <f t="shared" ca="1" si="197"/>
        <v>0</v>
      </c>
      <c r="CT101" s="45">
        <f t="shared" ca="1" si="197"/>
        <v>0</v>
      </c>
      <c r="CU101" s="45">
        <f t="shared" ca="1" si="197"/>
        <v>0</v>
      </c>
      <c r="CV101" s="45">
        <f t="shared" ca="1" si="197"/>
        <v>0</v>
      </c>
      <c r="CW101" s="45">
        <f t="shared" ca="1" si="197"/>
        <v>0</v>
      </c>
      <c r="CX101" s="45">
        <f t="shared" ca="1" si="197"/>
        <v>0</v>
      </c>
      <c r="CY101" s="45">
        <f t="shared" ca="1" si="197"/>
        <v>0</v>
      </c>
      <c r="CZ101" s="45">
        <f t="shared" ca="1" si="197"/>
        <v>0</v>
      </c>
      <c r="DA101" s="45">
        <f t="shared" ca="1" si="197"/>
        <v>0</v>
      </c>
      <c r="DB101" s="45">
        <f t="shared" ca="1" si="197"/>
        <v>0</v>
      </c>
      <c r="DC101" s="45">
        <f t="shared" ca="1" si="197"/>
        <v>0</v>
      </c>
      <c r="DD101" s="45">
        <f t="shared" ca="1" si="197"/>
        <v>0</v>
      </c>
      <c r="DE101" s="45">
        <f t="shared" ca="1" si="197"/>
        <v>0</v>
      </c>
      <c r="DF101" s="45">
        <f t="shared" ca="1" si="197"/>
        <v>0</v>
      </c>
      <c r="DG101" s="45">
        <f t="shared" ca="1" si="197"/>
        <v>0</v>
      </c>
      <c r="DH101" s="45">
        <f t="shared" ca="1" si="197"/>
        <v>0</v>
      </c>
      <c r="DI101" s="45">
        <f t="shared" ca="1" si="197"/>
        <v>0</v>
      </c>
      <c r="DJ101" s="45">
        <f t="shared" ca="1" si="197"/>
        <v>0</v>
      </c>
      <c r="DK101" s="45">
        <f t="shared" ca="1" si="197"/>
        <v>0</v>
      </c>
      <c r="DL101" s="45">
        <f t="shared" ca="1" si="197"/>
        <v>0</v>
      </c>
      <c r="DM101" s="45">
        <f t="shared" ca="1" si="197"/>
        <v>0</v>
      </c>
      <c r="DN101" s="45">
        <f t="shared" ca="1" si="197"/>
        <v>0</v>
      </c>
      <c r="DO101" s="45">
        <f t="shared" ca="1" si="197"/>
        <v>0</v>
      </c>
      <c r="DP101" s="45">
        <f t="shared" ca="1" si="197"/>
        <v>0</v>
      </c>
      <c r="DQ101" s="45">
        <f t="shared" ca="1" si="197"/>
        <v>0</v>
      </c>
      <c r="DR101" s="45">
        <f t="shared" ca="1" si="197"/>
        <v>0</v>
      </c>
      <c r="DS101" s="45">
        <f t="shared" ca="1" si="197"/>
        <v>0</v>
      </c>
      <c r="DT101" s="45">
        <f t="shared" ca="1" si="197"/>
        <v>0</v>
      </c>
      <c r="DU101" s="45">
        <f t="shared" ca="1" si="197"/>
        <v>0</v>
      </c>
      <c r="DV101" s="45">
        <f t="shared" ca="1" si="197"/>
        <v>0</v>
      </c>
      <c r="DW101" s="45">
        <f t="shared" ca="1" si="197"/>
        <v>0</v>
      </c>
      <c r="DX101" s="45">
        <f t="shared" ca="1" si="197"/>
        <v>0</v>
      </c>
      <c r="DY101" s="45">
        <f t="shared" ca="1" si="197"/>
        <v>0</v>
      </c>
      <c r="DZ101" s="45">
        <f t="shared" ca="1" si="197"/>
        <v>0</v>
      </c>
      <c r="EA101" s="45">
        <f t="shared" ca="1" si="197"/>
        <v>0</v>
      </c>
      <c r="EB101" s="45">
        <f t="shared" ca="1" si="197"/>
        <v>0</v>
      </c>
      <c r="EC101" s="45">
        <f t="shared" ca="1" si="197"/>
        <v>0</v>
      </c>
      <c r="ED101" s="45">
        <f t="shared" ca="1" si="197"/>
        <v>0</v>
      </c>
      <c r="EE101" s="45">
        <f t="shared" ca="1" si="197"/>
        <v>0</v>
      </c>
      <c r="EF101" s="45">
        <f t="shared" ca="1" si="197"/>
        <v>0</v>
      </c>
      <c r="EG101" s="45">
        <f t="shared" ca="1" si="197"/>
        <v>0</v>
      </c>
      <c r="EH101" s="45">
        <f t="shared" ca="1" si="197"/>
        <v>0</v>
      </c>
      <c r="EI101" s="45">
        <f t="shared" ca="1" si="197"/>
        <v>0</v>
      </c>
      <c r="EJ101" s="45">
        <f t="shared" ca="1" si="197"/>
        <v>0</v>
      </c>
      <c r="EK101" s="45">
        <f t="shared" ca="1" si="197"/>
        <v>0</v>
      </c>
      <c r="EL101" s="45">
        <f t="shared" ca="1" si="197"/>
        <v>0</v>
      </c>
      <c r="EM101" s="45">
        <f t="shared" ca="1" si="197"/>
        <v>0</v>
      </c>
      <c r="EN101" s="45">
        <f t="shared" ca="1" si="197"/>
        <v>0</v>
      </c>
      <c r="EO101" s="45">
        <f t="shared" ca="1" si="197"/>
        <v>0</v>
      </c>
      <c r="EP101" s="45">
        <f t="shared" ca="1" si="197"/>
        <v>0</v>
      </c>
      <c r="EQ101" s="60"/>
    </row>
    <row r="102" spans="1:147" s="55" customFormat="1" x14ac:dyDescent="0.2">
      <c r="A102" s="55" t="str">
        <f t="shared" si="181"/>
        <v xml:space="preserve">Construction Loan Interest </v>
      </c>
      <c r="Z102" s="65"/>
      <c r="AA102" s="56">
        <f ca="1">$Y52*AA$52</f>
        <v>0</v>
      </c>
      <c r="AB102" s="56">
        <f t="shared" ref="AB102:CM102" ca="1" si="198">$Y52*AB$52</f>
        <v>0</v>
      </c>
      <c r="AC102" s="56">
        <f t="shared" ca="1" si="198"/>
        <v>0</v>
      </c>
      <c r="AD102" s="56">
        <f t="shared" ca="1" si="198"/>
        <v>0</v>
      </c>
      <c r="AE102" s="56">
        <f t="shared" ca="1" si="198"/>
        <v>0</v>
      </c>
      <c r="AF102" s="56">
        <f t="shared" ca="1" si="198"/>
        <v>0</v>
      </c>
      <c r="AG102" s="56">
        <f t="shared" ca="1" si="198"/>
        <v>0</v>
      </c>
      <c r="AH102" s="56">
        <f t="shared" ca="1" si="198"/>
        <v>0</v>
      </c>
      <c r="AI102" s="56">
        <f t="shared" ca="1" si="198"/>
        <v>0</v>
      </c>
      <c r="AJ102" s="56">
        <f t="shared" ca="1" si="198"/>
        <v>0</v>
      </c>
      <c r="AK102" s="56">
        <f t="shared" ca="1" si="198"/>
        <v>0</v>
      </c>
      <c r="AL102" s="56">
        <f t="shared" ca="1" si="198"/>
        <v>0</v>
      </c>
      <c r="AM102" s="56">
        <f t="shared" ca="1" si="198"/>
        <v>0</v>
      </c>
      <c r="AN102" s="56">
        <f t="shared" ca="1" si="198"/>
        <v>0</v>
      </c>
      <c r="AO102" s="56">
        <f t="shared" ca="1" si="198"/>
        <v>0</v>
      </c>
      <c r="AP102" s="56">
        <f t="shared" ca="1" si="198"/>
        <v>0</v>
      </c>
      <c r="AQ102" s="56">
        <f t="shared" ca="1" si="198"/>
        <v>0</v>
      </c>
      <c r="AR102" s="56">
        <f t="shared" ca="1" si="198"/>
        <v>0</v>
      </c>
      <c r="AS102" s="56">
        <f t="shared" ca="1" si="198"/>
        <v>0</v>
      </c>
      <c r="AT102" s="56">
        <f t="shared" ca="1" si="198"/>
        <v>0</v>
      </c>
      <c r="AU102" s="56">
        <f t="shared" ca="1" si="198"/>
        <v>0</v>
      </c>
      <c r="AV102" s="56">
        <f t="shared" ca="1" si="198"/>
        <v>0</v>
      </c>
      <c r="AW102" s="56">
        <f t="shared" ca="1" si="198"/>
        <v>0</v>
      </c>
      <c r="AX102" s="56">
        <f t="shared" ca="1" si="198"/>
        <v>0</v>
      </c>
      <c r="AY102" s="56">
        <f t="shared" ca="1" si="198"/>
        <v>0</v>
      </c>
      <c r="AZ102" s="56">
        <f t="shared" ca="1" si="198"/>
        <v>0</v>
      </c>
      <c r="BA102" s="56">
        <f t="shared" ca="1" si="198"/>
        <v>0</v>
      </c>
      <c r="BB102" s="56">
        <f t="shared" ca="1" si="198"/>
        <v>0</v>
      </c>
      <c r="BC102" s="56">
        <f t="shared" ca="1" si="198"/>
        <v>0</v>
      </c>
      <c r="BD102" s="56">
        <f t="shared" ca="1" si="198"/>
        <v>0</v>
      </c>
      <c r="BE102" s="56">
        <f t="shared" ca="1" si="198"/>
        <v>0</v>
      </c>
      <c r="BF102" s="56">
        <f t="shared" ca="1" si="198"/>
        <v>0</v>
      </c>
      <c r="BG102" s="56">
        <f t="shared" ca="1" si="198"/>
        <v>0</v>
      </c>
      <c r="BH102" s="56">
        <f t="shared" ca="1" si="198"/>
        <v>0</v>
      </c>
      <c r="BI102" s="56">
        <f t="shared" ca="1" si="198"/>
        <v>0</v>
      </c>
      <c r="BJ102" s="56">
        <f t="shared" ca="1" si="198"/>
        <v>0</v>
      </c>
      <c r="BK102" s="56">
        <f t="shared" ca="1" si="198"/>
        <v>0</v>
      </c>
      <c r="BL102" s="56">
        <f t="shared" ca="1" si="198"/>
        <v>0</v>
      </c>
      <c r="BM102" s="56">
        <f t="shared" ca="1" si="198"/>
        <v>0</v>
      </c>
      <c r="BN102" s="56">
        <f t="shared" ca="1" si="198"/>
        <v>0</v>
      </c>
      <c r="BO102" s="56">
        <f t="shared" ca="1" si="198"/>
        <v>0</v>
      </c>
      <c r="BP102" s="56">
        <f t="shared" ca="1" si="198"/>
        <v>0</v>
      </c>
      <c r="BQ102" s="56">
        <f t="shared" ca="1" si="198"/>
        <v>0</v>
      </c>
      <c r="BR102" s="56">
        <f t="shared" ca="1" si="198"/>
        <v>0</v>
      </c>
      <c r="BS102" s="56">
        <f t="shared" ca="1" si="198"/>
        <v>0</v>
      </c>
      <c r="BT102" s="56">
        <f t="shared" ca="1" si="198"/>
        <v>0</v>
      </c>
      <c r="BU102" s="56">
        <f t="shared" ca="1" si="198"/>
        <v>0</v>
      </c>
      <c r="BV102" s="56">
        <f t="shared" ca="1" si="198"/>
        <v>0</v>
      </c>
      <c r="BW102" s="56">
        <f t="shared" ca="1" si="198"/>
        <v>0</v>
      </c>
      <c r="BX102" s="56">
        <f t="shared" ca="1" si="198"/>
        <v>0</v>
      </c>
      <c r="BY102" s="56">
        <f t="shared" ca="1" si="198"/>
        <v>0</v>
      </c>
      <c r="BZ102" s="56">
        <f t="shared" ca="1" si="198"/>
        <v>0</v>
      </c>
      <c r="CA102" s="56">
        <f t="shared" ca="1" si="198"/>
        <v>0</v>
      </c>
      <c r="CB102" s="56">
        <f t="shared" ca="1" si="198"/>
        <v>0</v>
      </c>
      <c r="CC102" s="56">
        <f t="shared" ca="1" si="198"/>
        <v>0</v>
      </c>
      <c r="CD102" s="56">
        <f t="shared" ca="1" si="198"/>
        <v>0</v>
      </c>
      <c r="CE102" s="56">
        <f t="shared" ca="1" si="198"/>
        <v>0</v>
      </c>
      <c r="CF102" s="56">
        <f t="shared" ca="1" si="198"/>
        <v>0</v>
      </c>
      <c r="CG102" s="56">
        <f t="shared" ca="1" si="198"/>
        <v>0</v>
      </c>
      <c r="CH102" s="56">
        <f t="shared" ca="1" si="198"/>
        <v>0</v>
      </c>
      <c r="CI102" s="56">
        <f t="shared" ca="1" si="198"/>
        <v>0</v>
      </c>
      <c r="CJ102" s="56">
        <f t="shared" ca="1" si="198"/>
        <v>0</v>
      </c>
      <c r="CK102" s="56">
        <f t="shared" ca="1" si="198"/>
        <v>0</v>
      </c>
      <c r="CL102" s="56">
        <f t="shared" ca="1" si="198"/>
        <v>0</v>
      </c>
      <c r="CM102" s="56">
        <f t="shared" ca="1" si="198"/>
        <v>0</v>
      </c>
      <c r="CN102" s="56">
        <f t="shared" ref="CN102:EP103" ca="1" si="199">$Y52*CN$52</f>
        <v>0</v>
      </c>
      <c r="CO102" s="56">
        <f t="shared" ca="1" si="199"/>
        <v>0</v>
      </c>
      <c r="CP102" s="56">
        <f t="shared" ca="1" si="199"/>
        <v>0</v>
      </c>
      <c r="CQ102" s="56">
        <f t="shared" ca="1" si="199"/>
        <v>0</v>
      </c>
      <c r="CR102" s="56">
        <f t="shared" ca="1" si="199"/>
        <v>0</v>
      </c>
      <c r="CS102" s="56">
        <f t="shared" ca="1" si="199"/>
        <v>0</v>
      </c>
      <c r="CT102" s="56">
        <f t="shared" ca="1" si="199"/>
        <v>0</v>
      </c>
      <c r="CU102" s="56">
        <f t="shared" ca="1" si="199"/>
        <v>0</v>
      </c>
      <c r="CV102" s="56">
        <f t="shared" ca="1" si="199"/>
        <v>0</v>
      </c>
      <c r="CW102" s="56">
        <f t="shared" ca="1" si="199"/>
        <v>0</v>
      </c>
      <c r="CX102" s="56">
        <f t="shared" ca="1" si="199"/>
        <v>0</v>
      </c>
      <c r="CY102" s="56">
        <f t="shared" ca="1" si="199"/>
        <v>0</v>
      </c>
      <c r="CZ102" s="56">
        <f t="shared" ca="1" si="199"/>
        <v>0</v>
      </c>
      <c r="DA102" s="56">
        <f t="shared" ca="1" si="199"/>
        <v>0</v>
      </c>
      <c r="DB102" s="56">
        <f t="shared" ca="1" si="199"/>
        <v>0</v>
      </c>
      <c r="DC102" s="56">
        <f t="shared" ca="1" si="199"/>
        <v>0</v>
      </c>
      <c r="DD102" s="56">
        <f t="shared" ca="1" si="199"/>
        <v>0</v>
      </c>
      <c r="DE102" s="56">
        <f t="shared" ca="1" si="199"/>
        <v>0</v>
      </c>
      <c r="DF102" s="56">
        <f t="shared" ca="1" si="199"/>
        <v>0</v>
      </c>
      <c r="DG102" s="56">
        <f t="shared" ca="1" si="199"/>
        <v>0</v>
      </c>
      <c r="DH102" s="56">
        <f t="shared" ca="1" si="199"/>
        <v>0</v>
      </c>
      <c r="DI102" s="56">
        <f t="shared" ca="1" si="199"/>
        <v>0</v>
      </c>
      <c r="DJ102" s="56">
        <f t="shared" ca="1" si="199"/>
        <v>0</v>
      </c>
      <c r="DK102" s="56">
        <f t="shared" ca="1" si="199"/>
        <v>0</v>
      </c>
      <c r="DL102" s="56">
        <f t="shared" ca="1" si="199"/>
        <v>0</v>
      </c>
      <c r="DM102" s="56">
        <f t="shared" ca="1" si="199"/>
        <v>0</v>
      </c>
      <c r="DN102" s="56">
        <f t="shared" ca="1" si="199"/>
        <v>0</v>
      </c>
      <c r="DO102" s="56">
        <f t="shared" ca="1" si="199"/>
        <v>0</v>
      </c>
      <c r="DP102" s="56">
        <f t="shared" ca="1" si="199"/>
        <v>0</v>
      </c>
      <c r="DQ102" s="56">
        <f t="shared" ca="1" si="199"/>
        <v>0</v>
      </c>
      <c r="DR102" s="56">
        <f t="shared" ca="1" si="199"/>
        <v>0</v>
      </c>
      <c r="DS102" s="56">
        <f t="shared" ca="1" si="199"/>
        <v>0</v>
      </c>
      <c r="DT102" s="56">
        <f t="shared" ca="1" si="199"/>
        <v>0</v>
      </c>
      <c r="DU102" s="56">
        <f t="shared" ca="1" si="199"/>
        <v>0</v>
      </c>
      <c r="DV102" s="56">
        <f t="shared" ca="1" si="199"/>
        <v>0</v>
      </c>
      <c r="DW102" s="56">
        <f t="shared" ca="1" si="199"/>
        <v>0</v>
      </c>
      <c r="DX102" s="56">
        <f t="shared" ca="1" si="199"/>
        <v>0</v>
      </c>
      <c r="DY102" s="56">
        <f t="shared" ca="1" si="199"/>
        <v>0</v>
      </c>
      <c r="DZ102" s="56">
        <f t="shared" ca="1" si="199"/>
        <v>0</v>
      </c>
      <c r="EA102" s="56">
        <f t="shared" ca="1" si="199"/>
        <v>0</v>
      </c>
      <c r="EB102" s="56">
        <f t="shared" ca="1" si="199"/>
        <v>0</v>
      </c>
      <c r="EC102" s="56">
        <f t="shared" ca="1" si="199"/>
        <v>0</v>
      </c>
      <c r="ED102" s="56">
        <f t="shared" ca="1" si="199"/>
        <v>0</v>
      </c>
      <c r="EE102" s="56">
        <f t="shared" ca="1" si="199"/>
        <v>0</v>
      </c>
      <c r="EF102" s="56">
        <f t="shared" ca="1" si="199"/>
        <v>0</v>
      </c>
      <c r="EG102" s="56">
        <f t="shared" ca="1" si="199"/>
        <v>0</v>
      </c>
      <c r="EH102" s="56">
        <f t="shared" ca="1" si="199"/>
        <v>0</v>
      </c>
      <c r="EI102" s="56">
        <f t="shared" ca="1" si="199"/>
        <v>0</v>
      </c>
      <c r="EJ102" s="56">
        <f t="shared" ca="1" si="199"/>
        <v>0</v>
      </c>
      <c r="EK102" s="56">
        <f t="shared" ca="1" si="199"/>
        <v>0</v>
      </c>
      <c r="EL102" s="56">
        <f t="shared" ca="1" si="199"/>
        <v>0</v>
      </c>
      <c r="EM102" s="56">
        <f t="shared" ca="1" si="199"/>
        <v>0</v>
      </c>
      <c r="EN102" s="56">
        <f t="shared" ca="1" si="199"/>
        <v>0</v>
      </c>
      <c r="EO102" s="56">
        <f t="shared" ca="1" si="199"/>
        <v>0</v>
      </c>
      <c r="EP102" s="56">
        <f t="shared" ca="1" si="199"/>
        <v>0</v>
      </c>
      <c r="EQ102" s="65"/>
    </row>
    <row r="103" spans="1:147" s="55" customFormat="1" x14ac:dyDescent="0.2">
      <c r="A103" s="55" t="str">
        <f t="shared" si="181"/>
        <v>Financing Fee</v>
      </c>
      <c r="Z103" s="65"/>
      <c r="AA103" s="56">
        <f t="shared" ref="AA103:CM103" si="200">$Y53*AA$52</f>
        <v>0</v>
      </c>
      <c r="AB103" s="56">
        <f t="shared" si="200"/>
        <v>0</v>
      </c>
      <c r="AC103" s="56">
        <f t="shared" si="200"/>
        <v>0</v>
      </c>
      <c r="AD103" s="56">
        <f t="shared" si="200"/>
        <v>0</v>
      </c>
      <c r="AE103" s="56">
        <f t="shared" si="200"/>
        <v>0</v>
      </c>
      <c r="AF103" s="56">
        <f t="shared" si="200"/>
        <v>0</v>
      </c>
      <c r="AG103" s="56">
        <f t="shared" si="200"/>
        <v>0</v>
      </c>
      <c r="AH103" s="56">
        <f t="shared" si="200"/>
        <v>0</v>
      </c>
      <c r="AI103" s="56">
        <f t="shared" si="200"/>
        <v>0</v>
      </c>
      <c r="AJ103" s="56">
        <f t="shared" si="200"/>
        <v>0</v>
      </c>
      <c r="AK103" s="56">
        <f t="shared" si="200"/>
        <v>0</v>
      </c>
      <c r="AL103" s="56">
        <f t="shared" si="200"/>
        <v>0</v>
      </c>
      <c r="AM103" s="56">
        <f t="shared" si="200"/>
        <v>0</v>
      </c>
      <c r="AN103" s="56">
        <f t="shared" si="200"/>
        <v>0</v>
      </c>
      <c r="AO103" s="56">
        <f t="shared" si="200"/>
        <v>0</v>
      </c>
      <c r="AP103" s="56">
        <f t="shared" si="200"/>
        <v>0</v>
      </c>
      <c r="AQ103" s="56">
        <f t="shared" si="200"/>
        <v>0</v>
      </c>
      <c r="AR103" s="56">
        <f t="shared" si="200"/>
        <v>0</v>
      </c>
      <c r="AS103" s="56">
        <f t="shared" si="200"/>
        <v>0</v>
      </c>
      <c r="AT103" s="56">
        <f t="shared" si="200"/>
        <v>0</v>
      </c>
      <c r="AU103" s="56">
        <f t="shared" si="200"/>
        <v>0</v>
      </c>
      <c r="AV103" s="56">
        <f t="shared" si="200"/>
        <v>0</v>
      </c>
      <c r="AW103" s="56">
        <f t="shared" si="200"/>
        <v>0</v>
      </c>
      <c r="AX103" s="56">
        <f t="shared" si="200"/>
        <v>0</v>
      </c>
      <c r="AY103" s="56">
        <f t="shared" si="200"/>
        <v>0</v>
      </c>
      <c r="AZ103" s="56">
        <f t="shared" si="200"/>
        <v>0</v>
      </c>
      <c r="BA103" s="56">
        <f t="shared" si="200"/>
        <v>0</v>
      </c>
      <c r="BB103" s="56">
        <f t="shared" si="200"/>
        <v>0</v>
      </c>
      <c r="BC103" s="56">
        <f t="shared" si="200"/>
        <v>0</v>
      </c>
      <c r="BD103" s="56">
        <f t="shared" si="200"/>
        <v>0</v>
      </c>
      <c r="BE103" s="56">
        <f t="shared" si="200"/>
        <v>0</v>
      </c>
      <c r="BF103" s="56">
        <f t="shared" si="200"/>
        <v>0</v>
      </c>
      <c r="BG103" s="56">
        <f t="shared" si="200"/>
        <v>0</v>
      </c>
      <c r="BH103" s="56">
        <f t="shared" si="200"/>
        <v>0</v>
      </c>
      <c r="BI103" s="56">
        <f t="shared" si="200"/>
        <v>0</v>
      </c>
      <c r="BJ103" s="56">
        <f t="shared" si="200"/>
        <v>0</v>
      </c>
      <c r="BK103" s="56">
        <f t="shared" si="200"/>
        <v>0</v>
      </c>
      <c r="BL103" s="56">
        <f t="shared" si="200"/>
        <v>0</v>
      </c>
      <c r="BM103" s="56">
        <f t="shared" si="200"/>
        <v>0</v>
      </c>
      <c r="BN103" s="56">
        <f t="shared" si="200"/>
        <v>0</v>
      </c>
      <c r="BO103" s="56">
        <f t="shared" si="200"/>
        <v>0</v>
      </c>
      <c r="BP103" s="56">
        <f t="shared" si="200"/>
        <v>0</v>
      </c>
      <c r="BQ103" s="56">
        <f t="shared" si="200"/>
        <v>0</v>
      </c>
      <c r="BR103" s="56">
        <f t="shared" si="200"/>
        <v>0</v>
      </c>
      <c r="BS103" s="56">
        <f t="shared" si="200"/>
        <v>0</v>
      </c>
      <c r="BT103" s="56">
        <f t="shared" si="200"/>
        <v>0</v>
      </c>
      <c r="BU103" s="56">
        <f t="shared" si="200"/>
        <v>0</v>
      </c>
      <c r="BV103" s="56">
        <f t="shared" si="200"/>
        <v>0</v>
      </c>
      <c r="BW103" s="56">
        <f t="shared" si="200"/>
        <v>0</v>
      </c>
      <c r="BX103" s="56">
        <f t="shared" si="200"/>
        <v>0</v>
      </c>
      <c r="BY103" s="56">
        <f t="shared" si="200"/>
        <v>0</v>
      </c>
      <c r="BZ103" s="56">
        <f t="shared" si="200"/>
        <v>0</v>
      </c>
      <c r="CA103" s="56">
        <f t="shared" si="200"/>
        <v>0</v>
      </c>
      <c r="CB103" s="56">
        <f t="shared" si="200"/>
        <v>0</v>
      </c>
      <c r="CC103" s="56">
        <f t="shared" si="200"/>
        <v>0</v>
      </c>
      <c r="CD103" s="56">
        <f t="shared" si="200"/>
        <v>0</v>
      </c>
      <c r="CE103" s="56">
        <f t="shared" si="200"/>
        <v>0</v>
      </c>
      <c r="CF103" s="56">
        <f t="shared" si="200"/>
        <v>0</v>
      </c>
      <c r="CG103" s="56">
        <f t="shared" si="200"/>
        <v>0</v>
      </c>
      <c r="CH103" s="56">
        <f t="shared" si="200"/>
        <v>0</v>
      </c>
      <c r="CI103" s="56">
        <f t="shared" si="200"/>
        <v>0</v>
      </c>
      <c r="CJ103" s="56">
        <f t="shared" si="200"/>
        <v>0</v>
      </c>
      <c r="CK103" s="56">
        <f t="shared" si="200"/>
        <v>0</v>
      </c>
      <c r="CL103" s="56">
        <f t="shared" si="200"/>
        <v>0</v>
      </c>
      <c r="CM103" s="56">
        <f t="shared" si="200"/>
        <v>0</v>
      </c>
      <c r="CN103" s="56">
        <f t="shared" si="199"/>
        <v>0</v>
      </c>
      <c r="CO103" s="56">
        <f t="shared" si="199"/>
        <v>0</v>
      </c>
      <c r="CP103" s="56">
        <f t="shared" si="199"/>
        <v>0</v>
      </c>
      <c r="CQ103" s="56">
        <f t="shared" si="199"/>
        <v>0</v>
      </c>
      <c r="CR103" s="56">
        <f t="shared" si="199"/>
        <v>0</v>
      </c>
      <c r="CS103" s="56">
        <f t="shared" si="199"/>
        <v>0</v>
      </c>
      <c r="CT103" s="56">
        <f t="shared" si="199"/>
        <v>0</v>
      </c>
      <c r="CU103" s="56">
        <f t="shared" si="199"/>
        <v>0</v>
      </c>
      <c r="CV103" s="56">
        <f t="shared" si="199"/>
        <v>0</v>
      </c>
      <c r="CW103" s="56">
        <f t="shared" si="199"/>
        <v>0</v>
      </c>
      <c r="CX103" s="56">
        <f t="shared" si="199"/>
        <v>0</v>
      </c>
      <c r="CY103" s="56">
        <f t="shared" si="199"/>
        <v>0</v>
      </c>
      <c r="CZ103" s="56">
        <f t="shared" si="199"/>
        <v>0</v>
      </c>
      <c r="DA103" s="56">
        <f t="shared" si="199"/>
        <v>0</v>
      </c>
      <c r="DB103" s="56">
        <f t="shared" si="199"/>
        <v>0</v>
      </c>
      <c r="DC103" s="56">
        <f t="shared" si="199"/>
        <v>0</v>
      </c>
      <c r="DD103" s="56">
        <f t="shared" si="199"/>
        <v>0</v>
      </c>
      <c r="DE103" s="56">
        <f t="shared" si="199"/>
        <v>0</v>
      </c>
      <c r="DF103" s="56">
        <f t="shared" si="199"/>
        <v>0</v>
      </c>
      <c r="DG103" s="56">
        <f t="shared" si="199"/>
        <v>0</v>
      </c>
      <c r="DH103" s="56">
        <f t="shared" si="199"/>
        <v>0</v>
      </c>
      <c r="DI103" s="56">
        <f t="shared" si="199"/>
        <v>0</v>
      </c>
      <c r="DJ103" s="56">
        <f t="shared" si="199"/>
        <v>0</v>
      </c>
      <c r="DK103" s="56">
        <f t="shared" si="199"/>
        <v>0</v>
      </c>
      <c r="DL103" s="56">
        <f t="shared" si="199"/>
        <v>0</v>
      </c>
      <c r="DM103" s="56">
        <f t="shared" si="199"/>
        <v>0</v>
      </c>
      <c r="DN103" s="56">
        <f t="shared" si="199"/>
        <v>0</v>
      </c>
      <c r="DO103" s="56">
        <f t="shared" si="199"/>
        <v>0</v>
      </c>
      <c r="DP103" s="56">
        <f t="shared" si="199"/>
        <v>0</v>
      </c>
      <c r="DQ103" s="56">
        <f t="shared" si="199"/>
        <v>0</v>
      </c>
      <c r="DR103" s="56">
        <f t="shared" si="199"/>
        <v>0</v>
      </c>
      <c r="DS103" s="56">
        <f t="shared" si="199"/>
        <v>0</v>
      </c>
      <c r="DT103" s="56">
        <f t="shared" si="199"/>
        <v>0</v>
      </c>
      <c r="DU103" s="56">
        <f t="shared" si="199"/>
        <v>0</v>
      </c>
      <c r="DV103" s="56">
        <f t="shared" si="199"/>
        <v>0</v>
      </c>
      <c r="DW103" s="56">
        <f t="shared" si="199"/>
        <v>0</v>
      </c>
      <c r="DX103" s="56">
        <f t="shared" si="199"/>
        <v>0</v>
      </c>
      <c r="DY103" s="56">
        <f t="shared" si="199"/>
        <v>0</v>
      </c>
      <c r="DZ103" s="56">
        <f t="shared" si="199"/>
        <v>0</v>
      </c>
      <c r="EA103" s="56">
        <f t="shared" si="199"/>
        <v>0</v>
      </c>
      <c r="EB103" s="56">
        <f t="shared" si="199"/>
        <v>0</v>
      </c>
      <c r="EC103" s="56">
        <f t="shared" si="199"/>
        <v>0</v>
      </c>
      <c r="ED103" s="56">
        <f t="shared" si="199"/>
        <v>0</v>
      </c>
      <c r="EE103" s="56">
        <f t="shared" si="199"/>
        <v>0</v>
      </c>
      <c r="EF103" s="56">
        <f t="shared" si="199"/>
        <v>0</v>
      </c>
      <c r="EG103" s="56">
        <f t="shared" si="199"/>
        <v>0</v>
      </c>
      <c r="EH103" s="56">
        <f t="shared" si="199"/>
        <v>0</v>
      </c>
      <c r="EI103" s="56">
        <f t="shared" si="199"/>
        <v>0</v>
      </c>
      <c r="EJ103" s="56">
        <f t="shared" si="199"/>
        <v>0</v>
      </c>
      <c r="EK103" s="56">
        <f t="shared" si="199"/>
        <v>0</v>
      </c>
      <c r="EL103" s="56">
        <f t="shared" si="199"/>
        <v>0</v>
      </c>
      <c r="EM103" s="56">
        <f t="shared" si="199"/>
        <v>0</v>
      </c>
      <c r="EN103" s="56">
        <f t="shared" si="199"/>
        <v>0</v>
      </c>
      <c r="EO103" s="56">
        <f t="shared" si="199"/>
        <v>0</v>
      </c>
      <c r="EP103" s="56">
        <f t="shared" si="199"/>
        <v>0</v>
      </c>
      <c r="EQ103" s="65"/>
    </row>
    <row r="105" spans="1:147" s="40" customFormat="1" thickBot="1" x14ac:dyDescent="0.25">
      <c r="A105" s="40" t="s">
        <v>92</v>
      </c>
      <c r="Y105" s="47">
        <f ca="1">SUM(9,AA105:EP105)</f>
        <v>4741509</v>
      </c>
      <c r="Z105" s="63"/>
      <c r="AA105" s="70">
        <f ca="1">SUBTOTAL(9,AA56:AA104)</f>
        <v>1623583.333333333</v>
      </c>
      <c r="AB105" s="70">
        <f t="shared" ref="AB105:CM105" ca="1" si="201">SUBTOTAL(9,AB56:AB104)</f>
        <v>623583.33333333349</v>
      </c>
      <c r="AC105" s="70">
        <f t="shared" ca="1" si="201"/>
        <v>623583.33333333349</v>
      </c>
      <c r="AD105" s="70">
        <f t="shared" ca="1" si="201"/>
        <v>623583.33333333349</v>
      </c>
      <c r="AE105" s="70">
        <f t="shared" ca="1" si="201"/>
        <v>623583.33333333349</v>
      </c>
      <c r="AF105" s="70">
        <f t="shared" ca="1" si="201"/>
        <v>623583.33333333349</v>
      </c>
      <c r="AG105" s="70">
        <f t="shared" ca="1" si="201"/>
        <v>0</v>
      </c>
      <c r="AH105" s="70">
        <f t="shared" ca="1" si="201"/>
        <v>0</v>
      </c>
      <c r="AI105" s="70">
        <f t="shared" ca="1" si="201"/>
        <v>0</v>
      </c>
      <c r="AJ105" s="70">
        <f t="shared" ca="1" si="201"/>
        <v>0</v>
      </c>
      <c r="AK105" s="70">
        <f t="shared" ca="1" si="201"/>
        <v>0</v>
      </c>
      <c r="AL105" s="70">
        <f t="shared" ca="1" si="201"/>
        <v>0</v>
      </c>
      <c r="AM105" s="70">
        <f t="shared" ca="1" si="201"/>
        <v>0</v>
      </c>
      <c r="AN105" s="70">
        <f t="shared" ca="1" si="201"/>
        <v>0</v>
      </c>
      <c r="AO105" s="70">
        <f t="shared" ca="1" si="201"/>
        <v>0</v>
      </c>
      <c r="AP105" s="70">
        <f t="shared" ca="1" si="201"/>
        <v>0</v>
      </c>
      <c r="AQ105" s="70">
        <f t="shared" ca="1" si="201"/>
        <v>0</v>
      </c>
      <c r="AR105" s="70">
        <f t="shared" ca="1" si="201"/>
        <v>0</v>
      </c>
      <c r="AS105" s="70">
        <f t="shared" ca="1" si="201"/>
        <v>0</v>
      </c>
      <c r="AT105" s="70">
        <f t="shared" ca="1" si="201"/>
        <v>0</v>
      </c>
      <c r="AU105" s="70">
        <f t="shared" ca="1" si="201"/>
        <v>0</v>
      </c>
      <c r="AV105" s="70">
        <f t="shared" ca="1" si="201"/>
        <v>0</v>
      </c>
      <c r="AW105" s="70">
        <f t="shared" ca="1" si="201"/>
        <v>0</v>
      </c>
      <c r="AX105" s="70">
        <f t="shared" ca="1" si="201"/>
        <v>0</v>
      </c>
      <c r="AY105" s="70">
        <f t="shared" ca="1" si="201"/>
        <v>0</v>
      </c>
      <c r="AZ105" s="70">
        <f t="shared" ca="1" si="201"/>
        <v>0</v>
      </c>
      <c r="BA105" s="70">
        <f t="shared" ca="1" si="201"/>
        <v>0</v>
      </c>
      <c r="BB105" s="70">
        <f t="shared" ca="1" si="201"/>
        <v>0</v>
      </c>
      <c r="BC105" s="70">
        <f t="shared" ca="1" si="201"/>
        <v>0</v>
      </c>
      <c r="BD105" s="70">
        <f t="shared" ca="1" si="201"/>
        <v>0</v>
      </c>
      <c r="BE105" s="70">
        <f t="shared" ca="1" si="201"/>
        <v>0</v>
      </c>
      <c r="BF105" s="70">
        <f t="shared" ca="1" si="201"/>
        <v>0</v>
      </c>
      <c r="BG105" s="70">
        <f t="shared" ca="1" si="201"/>
        <v>0</v>
      </c>
      <c r="BH105" s="70">
        <f t="shared" ca="1" si="201"/>
        <v>0</v>
      </c>
      <c r="BI105" s="70">
        <f t="shared" ca="1" si="201"/>
        <v>0</v>
      </c>
      <c r="BJ105" s="70">
        <f t="shared" ca="1" si="201"/>
        <v>0</v>
      </c>
      <c r="BK105" s="70">
        <f t="shared" ca="1" si="201"/>
        <v>0</v>
      </c>
      <c r="BL105" s="70">
        <f t="shared" ca="1" si="201"/>
        <v>0</v>
      </c>
      <c r="BM105" s="70">
        <f t="shared" ca="1" si="201"/>
        <v>0</v>
      </c>
      <c r="BN105" s="70">
        <f t="shared" ca="1" si="201"/>
        <v>0</v>
      </c>
      <c r="BO105" s="70">
        <f t="shared" ca="1" si="201"/>
        <v>0</v>
      </c>
      <c r="BP105" s="70">
        <f t="shared" ca="1" si="201"/>
        <v>0</v>
      </c>
      <c r="BQ105" s="70">
        <f t="shared" ca="1" si="201"/>
        <v>0</v>
      </c>
      <c r="BR105" s="70">
        <f t="shared" ca="1" si="201"/>
        <v>0</v>
      </c>
      <c r="BS105" s="70">
        <f t="shared" ca="1" si="201"/>
        <v>0</v>
      </c>
      <c r="BT105" s="70">
        <f t="shared" ca="1" si="201"/>
        <v>0</v>
      </c>
      <c r="BU105" s="70">
        <f t="shared" ca="1" si="201"/>
        <v>0</v>
      </c>
      <c r="BV105" s="70">
        <f t="shared" ca="1" si="201"/>
        <v>0</v>
      </c>
      <c r="BW105" s="70">
        <f t="shared" ca="1" si="201"/>
        <v>0</v>
      </c>
      <c r="BX105" s="70">
        <f t="shared" ca="1" si="201"/>
        <v>0</v>
      </c>
      <c r="BY105" s="70">
        <f t="shared" ca="1" si="201"/>
        <v>0</v>
      </c>
      <c r="BZ105" s="70">
        <f t="shared" ca="1" si="201"/>
        <v>0</v>
      </c>
      <c r="CA105" s="70">
        <f t="shared" ca="1" si="201"/>
        <v>0</v>
      </c>
      <c r="CB105" s="70">
        <f t="shared" ca="1" si="201"/>
        <v>0</v>
      </c>
      <c r="CC105" s="70">
        <f t="shared" ca="1" si="201"/>
        <v>0</v>
      </c>
      <c r="CD105" s="70">
        <f t="shared" ca="1" si="201"/>
        <v>0</v>
      </c>
      <c r="CE105" s="70">
        <f t="shared" ca="1" si="201"/>
        <v>0</v>
      </c>
      <c r="CF105" s="70">
        <f t="shared" ca="1" si="201"/>
        <v>0</v>
      </c>
      <c r="CG105" s="70">
        <f t="shared" ca="1" si="201"/>
        <v>0</v>
      </c>
      <c r="CH105" s="70">
        <f t="shared" ca="1" si="201"/>
        <v>0</v>
      </c>
      <c r="CI105" s="70">
        <f t="shared" ca="1" si="201"/>
        <v>0</v>
      </c>
      <c r="CJ105" s="70">
        <f t="shared" ca="1" si="201"/>
        <v>0</v>
      </c>
      <c r="CK105" s="70">
        <f t="shared" ca="1" si="201"/>
        <v>0</v>
      </c>
      <c r="CL105" s="70">
        <f t="shared" ca="1" si="201"/>
        <v>0</v>
      </c>
      <c r="CM105" s="70">
        <f t="shared" ca="1" si="201"/>
        <v>0</v>
      </c>
      <c r="CN105" s="70">
        <f t="shared" ref="CN105:EP105" ca="1" si="202">SUBTOTAL(9,CN56:CN104)</f>
        <v>0</v>
      </c>
      <c r="CO105" s="70">
        <f t="shared" ca="1" si="202"/>
        <v>0</v>
      </c>
      <c r="CP105" s="70">
        <f t="shared" ca="1" si="202"/>
        <v>0</v>
      </c>
      <c r="CQ105" s="70">
        <f t="shared" ca="1" si="202"/>
        <v>0</v>
      </c>
      <c r="CR105" s="70">
        <f t="shared" ca="1" si="202"/>
        <v>0</v>
      </c>
      <c r="CS105" s="70">
        <f t="shared" ca="1" si="202"/>
        <v>0</v>
      </c>
      <c r="CT105" s="70">
        <f t="shared" ca="1" si="202"/>
        <v>0</v>
      </c>
      <c r="CU105" s="70">
        <f t="shared" ca="1" si="202"/>
        <v>0</v>
      </c>
      <c r="CV105" s="70">
        <f t="shared" ca="1" si="202"/>
        <v>0</v>
      </c>
      <c r="CW105" s="70">
        <f t="shared" ca="1" si="202"/>
        <v>0</v>
      </c>
      <c r="CX105" s="70">
        <f t="shared" ca="1" si="202"/>
        <v>0</v>
      </c>
      <c r="CY105" s="70">
        <f t="shared" ca="1" si="202"/>
        <v>0</v>
      </c>
      <c r="CZ105" s="70">
        <f t="shared" ca="1" si="202"/>
        <v>0</v>
      </c>
      <c r="DA105" s="70">
        <f t="shared" ca="1" si="202"/>
        <v>0</v>
      </c>
      <c r="DB105" s="70">
        <f t="shared" ca="1" si="202"/>
        <v>0</v>
      </c>
      <c r="DC105" s="70">
        <f t="shared" ca="1" si="202"/>
        <v>0</v>
      </c>
      <c r="DD105" s="70">
        <f t="shared" ca="1" si="202"/>
        <v>0</v>
      </c>
      <c r="DE105" s="70">
        <f t="shared" ca="1" si="202"/>
        <v>0</v>
      </c>
      <c r="DF105" s="70">
        <f t="shared" ca="1" si="202"/>
        <v>0</v>
      </c>
      <c r="DG105" s="70">
        <f t="shared" ca="1" si="202"/>
        <v>0</v>
      </c>
      <c r="DH105" s="70">
        <f t="shared" ca="1" si="202"/>
        <v>0</v>
      </c>
      <c r="DI105" s="70">
        <f t="shared" ca="1" si="202"/>
        <v>0</v>
      </c>
      <c r="DJ105" s="70">
        <f t="shared" ca="1" si="202"/>
        <v>0</v>
      </c>
      <c r="DK105" s="70">
        <f t="shared" ca="1" si="202"/>
        <v>0</v>
      </c>
      <c r="DL105" s="70">
        <f t="shared" ca="1" si="202"/>
        <v>0</v>
      </c>
      <c r="DM105" s="70">
        <f t="shared" ca="1" si="202"/>
        <v>0</v>
      </c>
      <c r="DN105" s="70">
        <f t="shared" ca="1" si="202"/>
        <v>0</v>
      </c>
      <c r="DO105" s="70">
        <f t="shared" ca="1" si="202"/>
        <v>0</v>
      </c>
      <c r="DP105" s="70">
        <f t="shared" ca="1" si="202"/>
        <v>0</v>
      </c>
      <c r="DQ105" s="70">
        <f t="shared" ca="1" si="202"/>
        <v>0</v>
      </c>
      <c r="DR105" s="70">
        <f t="shared" ca="1" si="202"/>
        <v>0</v>
      </c>
      <c r="DS105" s="70">
        <f t="shared" ca="1" si="202"/>
        <v>0</v>
      </c>
      <c r="DT105" s="70">
        <f t="shared" ca="1" si="202"/>
        <v>0</v>
      </c>
      <c r="DU105" s="70">
        <f t="shared" ca="1" si="202"/>
        <v>0</v>
      </c>
      <c r="DV105" s="70">
        <f t="shared" ca="1" si="202"/>
        <v>0</v>
      </c>
      <c r="DW105" s="70">
        <f t="shared" ca="1" si="202"/>
        <v>0</v>
      </c>
      <c r="DX105" s="70">
        <f t="shared" ca="1" si="202"/>
        <v>0</v>
      </c>
      <c r="DY105" s="70">
        <f t="shared" ca="1" si="202"/>
        <v>0</v>
      </c>
      <c r="DZ105" s="70">
        <f t="shared" ca="1" si="202"/>
        <v>0</v>
      </c>
      <c r="EA105" s="70">
        <f t="shared" ca="1" si="202"/>
        <v>0</v>
      </c>
      <c r="EB105" s="70">
        <f t="shared" ca="1" si="202"/>
        <v>0</v>
      </c>
      <c r="EC105" s="70">
        <f t="shared" ca="1" si="202"/>
        <v>0</v>
      </c>
      <c r="ED105" s="70">
        <f t="shared" ca="1" si="202"/>
        <v>0</v>
      </c>
      <c r="EE105" s="70">
        <f t="shared" ca="1" si="202"/>
        <v>0</v>
      </c>
      <c r="EF105" s="70">
        <f t="shared" ca="1" si="202"/>
        <v>0</v>
      </c>
      <c r="EG105" s="70">
        <f t="shared" ca="1" si="202"/>
        <v>0</v>
      </c>
      <c r="EH105" s="70">
        <f t="shared" ca="1" si="202"/>
        <v>0</v>
      </c>
      <c r="EI105" s="70">
        <f t="shared" ca="1" si="202"/>
        <v>0</v>
      </c>
      <c r="EJ105" s="70">
        <f t="shared" ca="1" si="202"/>
        <v>0</v>
      </c>
      <c r="EK105" s="70">
        <f t="shared" ca="1" si="202"/>
        <v>0</v>
      </c>
      <c r="EL105" s="70">
        <f t="shared" ca="1" si="202"/>
        <v>0</v>
      </c>
      <c r="EM105" s="70">
        <f t="shared" ca="1" si="202"/>
        <v>0</v>
      </c>
      <c r="EN105" s="70">
        <f t="shared" ca="1" si="202"/>
        <v>0</v>
      </c>
      <c r="EO105" s="70">
        <f t="shared" ca="1" si="202"/>
        <v>0</v>
      </c>
      <c r="EP105" s="70">
        <f t="shared" ca="1" si="202"/>
        <v>0</v>
      </c>
      <c r="EQ105" s="63"/>
    </row>
    <row r="106" spans="1:147" s="42" customFormat="1" x14ac:dyDescent="0.2"/>
    <row r="107" spans="1:147" s="40" customFormat="1" thickBot="1" x14ac:dyDescent="0.25">
      <c r="A107" s="40" t="s">
        <v>93</v>
      </c>
      <c r="Z107" s="63"/>
      <c r="EQ107" s="63"/>
    </row>
    <row r="108" spans="1:147" x14ac:dyDescent="0.2">
      <c r="A108" t="s">
        <v>94</v>
      </c>
      <c r="AA108" s="53">
        <f>[1]Summary_Input!D6</f>
        <v>1007176.2090299092</v>
      </c>
      <c r="AB108" s="53">
        <f ca="1">AA110</f>
        <v>0</v>
      </c>
      <c r="AC108" s="53">
        <f t="shared" ref="AC108:CN108" ca="1" si="203">AB110</f>
        <v>0</v>
      </c>
      <c r="AD108" s="53">
        <f t="shared" ca="1" si="203"/>
        <v>0</v>
      </c>
      <c r="AE108" s="53">
        <f t="shared" ca="1" si="203"/>
        <v>0</v>
      </c>
      <c r="AF108" s="53">
        <f t="shared" ca="1" si="203"/>
        <v>0</v>
      </c>
      <c r="AG108" s="53">
        <f t="shared" ca="1" si="203"/>
        <v>0</v>
      </c>
      <c r="AH108" s="53">
        <f t="shared" ca="1" si="203"/>
        <v>0</v>
      </c>
      <c r="AI108" s="53">
        <f t="shared" ca="1" si="203"/>
        <v>0</v>
      </c>
      <c r="AJ108" s="53">
        <f t="shared" ca="1" si="203"/>
        <v>0</v>
      </c>
      <c r="AK108" s="53">
        <f t="shared" ca="1" si="203"/>
        <v>0</v>
      </c>
      <c r="AL108" s="53">
        <f t="shared" ca="1" si="203"/>
        <v>0</v>
      </c>
      <c r="AM108" s="53">
        <f t="shared" ca="1" si="203"/>
        <v>0</v>
      </c>
      <c r="AN108" s="53">
        <f t="shared" ca="1" si="203"/>
        <v>0</v>
      </c>
      <c r="AO108" s="53">
        <f t="shared" ca="1" si="203"/>
        <v>0</v>
      </c>
      <c r="AP108" s="53">
        <f t="shared" ca="1" si="203"/>
        <v>0</v>
      </c>
      <c r="AQ108" s="53">
        <f t="shared" ca="1" si="203"/>
        <v>0</v>
      </c>
      <c r="AR108" s="53">
        <f t="shared" ca="1" si="203"/>
        <v>0</v>
      </c>
      <c r="AS108" s="53">
        <f t="shared" ca="1" si="203"/>
        <v>0</v>
      </c>
      <c r="AT108" s="53">
        <f t="shared" ca="1" si="203"/>
        <v>0</v>
      </c>
      <c r="AU108" s="53">
        <f t="shared" ca="1" si="203"/>
        <v>0</v>
      </c>
      <c r="AV108" s="53">
        <f t="shared" ca="1" si="203"/>
        <v>0</v>
      </c>
      <c r="AW108" s="53">
        <f t="shared" ca="1" si="203"/>
        <v>0</v>
      </c>
      <c r="AX108" s="53">
        <f t="shared" ca="1" si="203"/>
        <v>0</v>
      </c>
      <c r="AY108" s="53">
        <f t="shared" ca="1" si="203"/>
        <v>0</v>
      </c>
      <c r="AZ108" s="53">
        <f t="shared" ca="1" si="203"/>
        <v>0</v>
      </c>
      <c r="BA108" s="53">
        <f t="shared" ca="1" si="203"/>
        <v>0</v>
      </c>
      <c r="BB108" s="53">
        <f t="shared" ca="1" si="203"/>
        <v>0</v>
      </c>
      <c r="BC108" s="53">
        <f t="shared" ca="1" si="203"/>
        <v>0</v>
      </c>
      <c r="BD108" s="53">
        <f t="shared" ca="1" si="203"/>
        <v>0</v>
      </c>
      <c r="BE108" s="53">
        <f t="shared" ca="1" si="203"/>
        <v>0</v>
      </c>
      <c r="BF108" s="53">
        <f t="shared" ca="1" si="203"/>
        <v>0</v>
      </c>
      <c r="BG108" s="53">
        <f t="shared" ca="1" si="203"/>
        <v>0</v>
      </c>
      <c r="BH108" s="53">
        <f t="shared" ca="1" si="203"/>
        <v>0</v>
      </c>
      <c r="BI108" s="53">
        <f t="shared" ca="1" si="203"/>
        <v>0</v>
      </c>
      <c r="BJ108" s="53">
        <f t="shared" ca="1" si="203"/>
        <v>0</v>
      </c>
      <c r="BK108" s="53">
        <f t="shared" ca="1" si="203"/>
        <v>0</v>
      </c>
      <c r="BL108" s="53">
        <f t="shared" ca="1" si="203"/>
        <v>0</v>
      </c>
      <c r="BM108" s="53">
        <f t="shared" ca="1" si="203"/>
        <v>0</v>
      </c>
      <c r="BN108" s="53">
        <f t="shared" ca="1" si="203"/>
        <v>0</v>
      </c>
      <c r="BO108" s="53">
        <f t="shared" ca="1" si="203"/>
        <v>0</v>
      </c>
      <c r="BP108" s="53">
        <f t="shared" ca="1" si="203"/>
        <v>0</v>
      </c>
      <c r="BQ108" s="53">
        <f t="shared" ca="1" si="203"/>
        <v>0</v>
      </c>
      <c r="BR108" s="53">
        <f t="shared" ca="1" si="203"/>
        <v>0</v>
      </c>
      <c r="BS108" s="53">
        <f t="shared" ca="1" si="203"/>
        <v>0</v>
      </c>
      <c r="BT108" s="53">
        <f t="shared" ca="1" si="203"/>
        <v>0</v>
      </c>
      <c r="BU108" s="53">
        <f t="shared" ca="1" si="203"/>
        <v>0</v>
      </c>
      <c r="BV108" s="53">
        <f t="shared" ca="1" si="203"/>
        <v>0</v>
      </c>
      <c r="BW108" s="53">
        <f t="shared" ca="1" si="203"/>
        <v>0</v>
      </c>
      <c r="BX108" s="53">
        <f t="shared" ca="1" si="203"/>
        <v>0</v>
      </c>
      <c r="BY108" s="53">
        <f t="shared" ca="1" si="203"/>
        <v>0</v>
      </c>
      <c r="BZ108" s="53">
        <f t="shared" ca="1" si="203"/>
        <v>0</v>
      </c>
      <c r="CA108" s="53">
        <f t="shared" ca="1" si="203"/>
        <v>0</v>
      </c>
      <c r="CB108" s="53">
        <f t="shared" ca="1" si="203"/>
        <v>0</v>
      </c>
      <c r="CC108" s="53">
        <f t="shared" ca="1" si="203"/>
        <v>0</v>
      </c>
      <c r="CD108" s="53">
        <f t="shared" ca="1" si="203"/>
        <v>0</v>
      </c>
      <c r="CE108" s="53">
        <f t="shared" ca="1" si="203"/>
        <v>0</v>
      </c>
      <c r="CF108" s="53">
        <f t="shared" ca="1" si="203"/>
        <v>0</v>
      </c>
      <c r="CG108" s="53">
        <f t="shared" ca="1" si="203"/>
        <v>0</v>
      </c>
      <c r="CH108" s="53">
        <f t="shared" ca="1" si="203"/>
        <v>0</v>
      </c>
      <c r="CI108" s="53">
        <f t="shared" ca="1" si="203"/>
        <v>0</v>
      </c>
      <c r="CJ108" s="53">
        <f t="shared" ca="1" si="203"/>
        <v>0</v>
      </c>
      <c r="CK108" s="53">
        <f t="shared" ca="1" si="203"/>
        <v>0</v>
      </c>
      <c r="CL108" s="53">
        <f t="shared" ca="1" si="203"/>
        <v>0</v>
      </c>
      <c r="CM108" s="53">
        <f t="shared" ca="1" si="203"/>
        <v>0</v>
      </c>
      <c r="CN108" s="53">
        <f t="shared" ca="1" si="203"/>
        <v>0</v>
      </c>
      <c r="CO108" s="53">
        <f t="shared" ref="CO108:EP108" ca="1" si="204">CN110</f>
        <v>0</v>
      </c>
      <c r="CP108" s="53">
        <f t="shared" ca="1" si="204"/>
        <v>0</v>
      </c>
      <c r="CQ108" s="53">
        <f t="shared" ca="1" si="204"/>
        <v>0</v>
      </c>
      <c r="CR108" s="53">
        <f t="shared" ca="1" si="204"/>
        <v>0</v>
      </c>
      <c r="CS108" s="53">
        <f t="shared" ca="1" si="204"/>
        <v>0</v>
      </c>
      <c r="CT108" s="53">
        <f t="shared" ca="1" si="204"/>
        <v>0</v>
      </c>
      <c r="CU108" s="53">
        <f t="shared" ca="1" si="204"/>
        <v>0</v>
      </c>
      <c r="CV108" s="53">
        <f t="shared" ca="1" si="204"/>
        <v>0</v>
      </c>
      <c r="CW108" s="53">
        <f t="shared" ca="1" si="204"/>
        <v>0</v>
      </c>
      <c r="CX108" s="53">
        <f t="shared" ca="1" si="204"/>
        <v>0</v>
      </c>
      <c r="CY108" s="53">
        <f t="shared" ca="1" si="204"/>
        <v>0</v>
      </c>
      <c r="CZ108" s="53">
        <f t="shared" ca="1" si="204"/>
        <v>0</v>
      </c>
      <c r="DA108" s="53">
        <f t="shared" ca="1" si="204"/>
        <v>0</v>
      </c>
      <c r="DB108" s="53">
        <f t="shared" ca="1" si="204"/>
        <v>0</v>
      </c>
      <c r="DC108" s="53">
        <f t="shared" ca="1" si="204"/>
        <v>0</v>
      </c>
      <c r="DD108" s="53">
        <f t="shared" ca="1" si="204"/>
        <v>0</v>
      </c>
      <c r="DE108" s="53">
        <f t="shared" ca="1" si="204"/>
        <v>0</v>
      </c>
      <c r="DF108" s="53">
        <f t="shared" ca="1" si="204"/>
        <v>0</v>
      </c>
      <c r="DG108" s="53">
        <f t="shared" ca="1" si="204"/>
        <v>0</v>
      </c>
      <c r="DH108" s="53">
        <f t="shared" ca="1" si="204"/>
        <v>0</v>
      </c>
      <c r="DI108" s="53">
        <f t="shared" ca="1" si="204"/>
        <v>0</v>
      </c>
      <c r="DJ108" s="53">
        <f t="shared" ca="1" si="204"/>
        <v>0</v>
      </c>
      <c r="DK108" s="53">
        <f t="shared" ca="1" si="204"/>
        <v>0</v>
      </c>
      <c r="DL108" s="53">
        <f t="shared" ca="1" si="204"/>
        <v>0</v>
      </c>
      <c r="DM108" s="53">
        <f t="shared" ca="1" si="204"/>
        <v>0</v>
      </c>
      <c r="DN108" s="53">
        <f t="shared" ca="1" si="204"/>
        <v>0</v>
      </c>
      <c r="DO108" s="53">
        <f t="shared" ca="1" si="204"/>
        <v>0</v>
      </c>
      <c r="DP108" s="53">
        <f t="shared" ca="1" si="204"/>
        <v>0</v>
      </c>
      <c r="DQ108" s="53">
        <f t="shared" ca="1" si="204"/>
        <v>0</v>
      </c>
      <c r="DR108" s="53">
        <f t="shared" ca="1" si="204"/>
        <v>0</v>
      </c>
      <c r="DS108" s="53">
        <f t="shared" ca="1" si="204"/>
        <v>0</v>
      </c>
      <c r="DT108" s="53">
        <f t="shared" ca="1" si="204"/>
        <v>0</v>
      </c>
      <c r="DU108" s="53">
        <f t="shared" ca="1" si="204"/>
        <v>0</v>
      </c>
      <c r="DV108" s="53">
        <f t="shared" ca="1" si="204"/>
        <v>0</v>
      </c>
      <c r="DW108" s="53">
        <f t="shared" ca="1" si="204"/>
        <v>0</v>
      </c>
      <c r="DX108" s="53">
        <f t="shared" ca="1" si="204"/>
        <v>0</v>
      </c>
      <c r="DY108" s="53">
        <f t="shared" ca="1" si="204"/>
        <v>0</v>
      </c>
      <c r="DZ108" s="53">
        <f t="shared" ca="1" si="204"/>
        <v>0</v>
      </c>
      <c r="EA108" s="53">
        <f t="shared" ca="1" si="204"/>
        <v>0</v>
      </c>
      <c r="EB108" s="53">
        <f t="shared" ca="1" si="204"/>
        <v>0</v>
      </c>
      <c r="EC108" s="53">
        <f t="shared" ca="1" si="204"/>
        <v>0</v>
      </c>
      <c r="ED108" s="53">
        <f t="shared" ca="1" si="204"/>
        <v>0</v>
      </c>
      <c r="EE108" s="53">
        <f t="shared" ca="1" si="204"/>
        <v>0</v>
      </c>
      <c r="EF108" s="53">
        <f t="shared" ca="1" si="204"/>
        <v>0</v>
      </c>
      <c r="EG108" s="53">
        <f t="shared" ca="1" si="204"/>
        <v>0</v>
      </c>
      <c r="EH108" s="53">
        <f t="shared" ca="1" si="204"/>
        <v>0</v>
      </c>
      <c r="EI108" s="53">
        <f t="shared" ca="1" si="204"/>
        <v>0</v>
      </c>
      <c r="EJ108" s="53">
        <f t="shared" ca="1" si="204"/>
        <v>0</v>
      </c>
      <c r="EK108" s="53">
        <f t="shared" ca="1" si="204"/>
        <v>0</v>
      </c>
      <c r="EL108" s="53">
        <f t="shared" ca="1" si="204"/>
        <v>0</v>
      </c>
      <c r="EM108" s="53">
        <f t="shared" ca="1" si="204"/>
        <v>0</v>
      </c>
      <c r="EN108" s="53">
        <f t="shared" ca="1" si="204"/>
        <v>0</v>
      </c>
      <c r="EO108" s="53">
        <f t="shared" ca="1" si="204"/>
        <v>0</v>
      </c>
      <c r="EP108" s="53">
        <f t="shared" ca="1" si="204"/>
        <v>0</v>
      </c>
    </row>
    <row r="109" spans="1:147" x14ac:dyDescent="0.2">
      <c r="A109" t="s">
        <v>95</v>
      </c>
      <c r="AA109" s="53">
        <f ca="1">IF(AA108&gt;AA105,AA105,AA108)</f>
        <v>1007176.2090299092</v>
      </c>
      <c r="AB109" s="53">
        <f ca="1">IF(AB108&gt;AB105,AB105,AB108)</f>
        <v>0</v>
      </c>
      <c r="AC109" s="53">
        <f t="shared" ref="AC109:CN109" ca="1" si="205">IF(AC108&gt;AC105,AC105,AC108)</f>
        <v>0</v>
      </c>
      <c r="AD109" s="53">
        <f t="shared" ca="1" si="205"/>
        <v>0</v>
      </c>
      <c r="AE109" s="53">
        <f t="shared" ca="1" si="205"/>
        <v>0</v>
      </c>
      <c r="AF109" s="53">
        <f t="shared" ca="1" si="205"/>
        <v>0</v>
      </c>
      <c r="AG109" s="53">
        <f t="shared" ca="1" si="205"/>
        <v>0</v>
      </c>
      <c r="AH109" s="53">
        <f t="shared" ca="1" si="205"/>
        <v>0</v>
      </c>
      <c r="AI109" s="53">
        <f t="shared" ca="1" si="205"/>
        <v>0</v>
      </c>
      <c r="AJ109" s="53">
        <f t="shared" ca="1" si="205"/>
        <v>0</v>
      </c>
      <c r="AK109" s="53">
        <f t="shared" ca="1" si="205"/>
        <v>0</v>
      </c>
      <c r="AL109" s="53">
        <f t="shared" ca="1" si="205"/>
        <v>0</v>
      </c>
      <c r="AM109" s="53">
        <f t="shared" ca="1" si="205"/>
        <v>0</v>
      </c>
      <c r="AN109" s="53">
        <f t="shared" ca="1" si="205"/>
        <v>0</v>
      </c>
      <c r="AO109" s="53">
        <f t="shared" ca="1" si="205"/>
        <v>0</v>
      </c>
      <c r="AP109" s="53">
        <f t="shared" ca="1" si="205"/>
        <v>0</v>
      </c>
      <c r="AQ109" s="53">
        <f t="shared" ca="1" si="205"/>
        <v>0</v>
      </c>
      <c r="AR109" s="53">
        <f t="shared" ca="1" si="205"/>
        <v>0</v>
      </c>
      <c r="AS109" s="53">
        <f t="shared" ca="1" si="205"/>
        <v>0</v>
      </c>
      <c r="AT109" s="53">
        <f t="shared" ca="1" si="205"/>
        <v>0</v>
      </c>
      <c r="AU109" s="53">
        <f t="shared" ca="1" si="205"/>
        <v>0</v>
      </c>
      <c r="AV109" s="53">
        <f t="shared" ca="1" si="205"/>
        <v>0</v>
      </c>
      <c r="AW109" s="53">
        <f t="shared" ca="1" si="205"/>
        <v>0</v>
      </c>
      <c r="AX109" s="53">
        <f t="shared" ca="1" si="205"/>
        <v>0</v>
      </c>
      <c r="AY109" s="53">
        <f t="shared" ca="1" si="205"/>
        <v>0</v>
      </c>
      <c r="AZ109" s="53">
        <f t="shared" ca="1" si="205"/>
        <v>0</v>
      </c>
      <c r="BA109" s="53">
        <f t="shared" ca="1" si="205"/>
        <v>0</v>
      </c>
      <c r="BB109" s="53">
        <f t="shared" ca="1" si="205"/>
        <v>0</v>
      </c>
      <c r="BC109" s="53">
        <f t="shared" ca="1" si="205"/>
        <v>0</v>
      </c>
      <c r="BD109" s="53">
        <f t="shared" ca="1" si="205"/>
        <v>0</v>
      </c>
      <c r="BE109" s="53">
        <f t="shared" ca="1" si="205"/>
        <v>0</v>
      </c>
      <c r="BF109" s="53">
        <f t="shared" ca="1" si="205"/>
        <v>0</v>
      </c>
      <c r="BG109" s="53">
        <f t="shared" ca="1" si="205"/>
        <v>0</v>
      </c>
      <c r="BH109" s="53">
        <f t="shared" ca="1" si="205"/>
        <v>0</v>
      </c>
      <c r="BI109" s="53">
        <f t="shared" ca="1" si="205"/>
        <v>0</v>
      </c>
      <c r="BJ109" s="53">
        <f t="shared" ca="1" si="205"/>
        <v>0</v>
      </c>
      <c r="BK109" s="53">
        <f t="shared" ca="1" si="205"/>
        <v>0</v>
      </c>
      <c r="BL109" s="53">
        <f t="shared" ca="1" si="205"/>
        <v>0</v>
      </c>
      <c r="BM109" s="53">
        <f t="shared" ca="1" si="205"/>
        <v>0</v>
      </c>
      <c r="BN109" s="53">
        <f t="shared" ca="1" si="205"/>
        <v>0</v>
      </c>
      <c r="BO109" s="53">
        <f t="shared" ca="1" si="205"/>
        <v>0</v>
      </c>
      <c r="BP109" s="53">
        <f t="shared" ca="1" si="205"/>
        <v>0</v>
      </c>
      <c r="BQ109" s="53">
        <f t="shared" ca="1" si="205"/>
        <v>0</v>
      </c>
      <c r="BR109" s="53">
        <f t="shared" ca="1" si="205"/>
        <v>0</v>
      </c>
      <c r="BS109" s="53">
        <f t="shared" ca="1" si="205"/>
        <v>0</v>
      </c>
      <c r="BT109" s="53">
        <f t="shared" ca="1" si="205"/>
        <v>0</v>
      </c>
      <c r="BU109" s="53">
        <f t="shared" ca="1" si="205"/>
        <v>0</v>
      </c>
      <c r="BV109" s="53">
        <f t="shared" ca="1" si="205"/>
        <v>0</v>
      </c>
      <c r="BW109" s="53">
        <f t="shared" ca="1" si="205"/>
        <v>0</v>
      </c>
      <c r="BX109" s="53">
        <f t="shared" ca="1" si="205"/>
        <v>0</v>
      </c>
      <c r="BY109" s="53">
        <f t="shared" ca="1" si="205"/>
        <v>0</v>
      </c>
      <c r="BZ109" s="53">
        <f t="shared" ca="1" si="205"/>
        <v>0</v>
      </c>
      <c r="CA109" s="53">
        <f t="shared" ca="1" si="205"/>
        <v>0</v>
      </c>
      <c r="CB109" s="53">
        <f t="shared" ca="1" si="205"/>
        <v>0</v>
      </c>
      <c r="CC109" s="53">
        <f t="shared" ca="1" si="205"/>
        <v>0</v>
      </c>
      <c r="CD109" s="53">
        <f t="shared" ca="1" si="205"/>
        <v>0</v>
      </c>
      <c r="CE109" s="53">
        <f t="shared" ca="1" si="205"/>
        <v>0</v>
      </c>
      <c r="CF109" s="53">
        <f t="shared" ca="1" si="205"/>
        <v>0</v>
      </c>
      <c r="CG109" s="53">
        <f t="shared" ca="1" si="205"/>
        <v>0</v>
      </c>
      <c r="CH109" s="53">
        <f t="shared" ca="1" si="205"/>
        <v>0</v>
      </c>
      <c r="CI109" s="53">
        <f t="shared" ca="1" si="205"/>
        <v>0</v>
      </c>
      <c r="CJ109" s="53">
        <f t="shared" ca="1" si="205"/>
        <v>0</v>
      </c>
      <c r="CK109" s="53">
        <f t="shared" ca="1" si="205"/>
        <v>0</v>
      </c>
      <c r="CL109" s="53">
        <f t="shared" ca="1" si="205"/>
        <v>0</v>
      </c>
      <c r="CM109" s="53">
        <f t="shared" ca="1" si="205"/>
        <v>0</v>
      </c>
      <c r="CN109" s="53">
        <f t="shared" ca="1" si="205"/>
        <v>0</v>
      </c>
      <c r="CO109" s="53">
        <f t="shared" ref="CO109:EP109" ca="1" si="206">IF(CO108&gt;CO105,CO105,CO108)</f>
        <v>0</v>
      </c>
      <c r="CP109" s="53">
        <f t="shared" ca="1" si="206"/>
        <v>0</v>
      </c>
      <c r="CQ109" s="53">
        <f t="shared" ca="1" si="206"/>
        <v>0</v>
      </c>
      <c r="CR109" s="53">
        <f t="shared" ca="1" si="206"/>
        <v>0</v>
      </c>
      <c r="CS109" s="53">
        <f t="shared" ca="1" si="206"/>
        <v>0</v>
      </c>
      <c r="CT109" s="53">
        <f t="shared" ca="1" si="206"/>
        <v>0</v>
      </c>
      <c r="CU109" s="53">
        <f t="shared" ca="1" si="206"/>
        <v>0</v>
      </c>
      <c r="CV109" s="53">
        <f t="shared" ca="1" si="206"/>
        <v>0</v>
      </c>
      <c r="CW109" s="53">
        <f t="shared" ca="1" si="206"/>
        <v>0</v>
      </c>
      <c r="CX109" s="53">
        <f t="shared" ca="1" si="206"/>
        <v>0</v>
      </c>
      <c r="CY109" s="53">
        <f t="shared" ca="1" si="206"/>
        <v>0</v>
      </c>
      <c r="CZ109" s="53">
        <f t="shared" ca="1" si="206"/>
        <v>0</v>
      </c>
      <c r="DA109" s="53">
        <f t="shared" ca="1" si="206"/>
        <v>0</v>
      </c>
      <c r="DB109" s="53">
        <f t="shared" ca="1" si="206"/>
        <v>0</v>
      </c>
      <c r="DC109" s="53">
        <f t="shared" ca="1" si="206"/>
        <v>0</v>
      </c>
      <c r="DD109" s="53">
        <f t="shared" ca="1" si="206"/>
        <v>0</v>
      </c>
      <c r="DE109" s="53">
        <f t="shared" ca="1" si="206"/>
        <v>0</v>
      </c>
      <c r="DF109" s="53">
        <f t="shared" ca="1" si="206"/>
        <v>0</v>
      </c>
      <c r="DG109" s="53">
        <f t="shared" ca="1" si="206"/>
        <v>0</v>
      </c>
      <c r="DH109" s="53">
        <f t="shared" ca="1" si="206"/>
        <v>0</v>
      </c>
      <c r="DI109" s="53">
        <f t="shared" ca="1" si="206"/>
        <v>0</v>
      </c>
      <c r="DJ109" s="53">
        <f t="shared" ca="1" si="206"/>
        <v>0</v>
      </c>
      <c r="DK109" s="53">
        <f t="shared" ca="1" si="206"/>
        <v>0</v>
      </c>
      <c r="DL109" s="53">
        <f t="shared" ca="1" si="206"/>
        <v>0</v>
      </c>
      <c r="DM109" s="53">
        <f t="shared" ca="1" si="206"/>
        <v>0</v>
      </c>
      <c r="DN109" s="53">
        <f t="shared" ca="1" si="206"/>
        <v>0</v>
      </c>
      <c r="DO109" s="53">
        <f t="shared" ca="1" si="206"/>
        <v>0</v>
      </c>
      <c r="DP109" s="53">
        <f t="shared" ca="1" si="206"/>
        <v>0</v>
      </c>
      <c r="DQ109" s="53">
        <f t="shared" ca="1" si="206"/>
        <v>0</v>
      </c>
      <c r="DR109" s="53">
        <f t="shared" ca="1" si="206"/>
        <v>0</v>
      </c>
      <c r="DS109" s="53">
        <f t="shared" ca="1" si="206"/>
        <v>0</v>
      </c>
      <c r="DT109" s="53">
        <f t="shared" ca="1" si="206"/>
        <v>0</v>
      </c>
      <c r="DU109" s="53">
        <f t="shared" ca="1" si="206"/>
        <v>0</v>
      </c>
      <c r="DV109" s="53">
        <f t="shared" ca="1" si="206"/>
        <v>0</v>
      </c>
      <c r="DW109" s="53">
        <f t="shared" ca="1" si="206"/>
        <v>0</v>
      </c>
      <c r="DX109" s="53">
        <f t="shared" ca="1" si="206"/>
        <v>0</v>
      </c>
      <c r="DY109" s="53">
        <f t="shared" ca="1" si="206"/>
        <v>0</v>
      </c>
      <c r="DZ109" s="53">
        <f t="shared" ca="1" si="206"/>
        <v>0</v>
      </c>
      <c r="EA109" s="53">
        <f t="shared" ca="1" si="206"/>
        <v>0</v>
      </c>
      <c r="EB109" s="53">
        <f t="shared" ca="1" si="206"/>
        <v>0</v>
      </c>
      <c r="EC109" s="53">
        <f t="shared" ca="1" si="206"/>
        <v>0</v>
      </c>
      <c r="ED109" s="53">
        <f t="shared" ca="1" si="206"/>
        <v>0</v>
      </c>
      <c r="EE109" s="53">
        <f t="shared" ca="1" si="206"/>
        <v>0</v>
      </c>
      <c r="EF109" s="53">
        <f t="shared" ca="1" si="206"/>
        <v>0</v>
      </c>
      <c r="EG109" s="53">
        <f t="shared" ca="1" si="206"/>
        <v>0</v>
      </c>
      <c r="EH109" s="53">
        <f t="shared" ca="1" si="206"/>
        <v>0</v>
      </c>
      <c r="EI109" s="53">
        <f t="shared" ca="1" si="206"/>
        <v>0</v>
      </c>
      <c r="EJ109" s="53">
        <f t="shared" ca="1" si="206"/>
        <v>0</v>
      </c>
      <c r="EK109" s="53">
        <f t="shared" ca="1" si="206"/>
        <v>0</v>
      </c>
      <c r="EL109" s="53">
        <f t="shared" ca="1" si="206"/>
        <v>0</v>
      </c>
      <c r="EM109" s="53">
        <f t="shared" ca="1" si="206"/>
        <v>0</v>
      </c>
      <c r="EN109" s="53">
        <f t="shared" ca="1" si="206"/>
        <v>0</v>
      </c>
      <c r="EO109" s="53">
        <f t="shared" ca="1" si="206"/>
        <v>0</v>
      </c>
      <c r="EP109" s="53">
        <f t="shared" ca="1" si="206"/>
        <v>0</v>
      </c>
    </row>
    <row r="110" spans="1:147" x14ac:dyDescent="0.2">
      <c r="A110" t="s">
        <v>96</v>
      </c>
      <c r="AA110" s="57">
        <f ca="1">AA108-AA109</f>
        <v>0</v>
      </c>
      <c r="AB110" s="57">
        <f t="shared" ref="AB110:CM110" ca="1" si="207">AB108-AB109</f>
        <v>0</v>
      </c>
      <c r="AC110" s="57">
        <f t="shared" ca="1" si="207"/>
        <v>0</v>
      </c>
      <c r="AD110" s="57">
        <f t="shared" ca="1" si="207"/>
        <v>0</v>
      </c>
      <c r="AE110" s="57">
        <f t="shared" ca="1" si="207"/>
        <v>0</v>
      </c>
      <c r="AF110" s="57">
        <f t="shared" ca="1" si="207"/>
        <v>0</v>
      </c>
      <c r="AG110" s="57">
        <f t="shared" ca="1" si="207"/>
        <v>0</v>
      </c>
      <c r="AH110" s="57">
        <f t="shared" ca="1" si="207"/>
        <v>0</v>
      </c>
      <c r="AI110" s="57">
        <f t="shared" ca="1" si="207"/>
        <v>0</v>
      </c>
      <c r="AJ110" s="57">
        <f t="shared" ca="1" si="207"/>
        <v>0</v>
      </c>
      <c r="AK110" s="57">
        <f t="shared" ca="1" si="207"/>
        <v>0</v>
      </c>
      <c r="AL110" s="57">
        <f t="shared" ca="1" si="207"/>
        <v>0</v>
      </c>
      <c r="AM110" s="57">
        <f t="shared" ca="1" si="207"/>
        <v>0</v>
      </c>
      <c r="AN110" s="57">
        <f t="shared" ca="1" si="207"/>
        <v>0</v>
      </c>
      <c r="AO110" s="57">
        <f t="shared" ca="1" si="207"/>
        <v>0</v>
      </c>
      <c r="AP110" s="57">
        <f t="shared" ca="1" si="207"/>
        <v>0</v>
      </c>
      <c r="AQ110" s="57">
        <f t="shared" ca="1" si="207"/>
        <v>0</v>
      </c>
      <c r="AR110" s="57">
        <f t="shared" ca="1" si="207"/>
        <v>0</v>
      </c>
      <c r="AS110" s="57">
        <f t="shared" ca="1" si="207"/>
        <v>0</v>
      </c>
      <c r="AT110" s="57">
        <f t="shared" ca="1" si="207"/>
        <v>0</v>
      </c>
      <c r="AU110" s="57">
        <f t="shared" ca="1" si="207"/>
        <v>0</v>
      </c>
      <c r="AV110" s="57">
        <f t="shared" ca="1" si="207"/>
        <v>0</v>
      </c>
      <c r="AW110" s="57">
        <f t="shared" ca="1" si="207"/>
        <v>0</v>
      </c>
      <c r="AX110" s="57">
        <f t="shared" ca="1" si="207"/>
        <v>0</v>
      </c>
      <c r="AY110" s="57">
        <f t="shared" ca="1" si="207"/>
        <v>0</v>
      </c>
      <c r="AZ110" s="57">
        <f t="shared" ca="1" si="207"/>
        <v>0</v>
      </c>
      <c r="BA110" s="57">
        <f t="shared" ca="1" si="207"/>
        <v>0</v>
      </c>
      <c r="BB110" s="57">
        <f t="shared" ca="1" si="207"/>
        <v>0</v>
      </c>
      <c r="BC110" s="57">
        <f t="shared" ca="1" si="207"/>
        <v>0</v>
      </c>
      <c r="BD110" s="57">
        <f t="shared" ca="1" si="207"/>
        <v>0</v>
      </c>
      <c r="BE110" s="57">
        <f t="shared" ca="1" si="207"/>
        <v>0</v>
      </c>
      <c r="BF110" s="57">
        <f t="shared" ca="1" si="207"/>
        <v>0</v>
      </c>
      <c r="BG110" s="57">
        <f t="shared" ca="1" si="207"/>
        <v>0</v>
      </c>
      <c r="BH110" s="57">
        <f t="shared" ca="1" si="207"/>
        <v>0</v>
      </c>
      <c r="BI110" s="57">
        <f t="shared" ca="1" si="207"/>
        <v>0</v>
      </c>
      <c r="BJ110" s="57">
        <f t="shared" ca="1" si="207"/>
        <v>0</v>
      </c>
      <c r="BK110" s="57">
        <f t="shared" ca="1" si="207"/>
        <v>0</v>
      </c>
      <c r="BL110" s="57">
        <f t="shared" ca="1" si="207"/>
        <v>0</v>
      </c>
      <c r="BM110" s="57">
        <f t="shared" ca="1" si="207"/>
        <v>0</v>
      </c>
      <c r="BN110" s="57">
        <f t="shared" ca="1" si="207"/>
        <v>0</v>
      </c>
      <c r="BO110" s="57">
        <f t="shared" ca="1" si="207"/>
        <v>0</v>
      </c>
      <c r="BP110" s="57">
        <f t="shared" ca="1" si="207"/>
        <v>0</v>
      </c>
      <c r="BQ110" s="57">
        <f t="shared" ca="1" si="207"/>
        <v>0</v>
      </c>
      <c r="BR110" s="57">
        <f t="shared" ca="1" si="207"/>
        <v>0</v>
      </c>
      <c r="BS110" s="57">
        <f t="shared" ca="1" si="207"/>
        <v>0</v>
      </c>
      <c r="BT110" s="57">
        <f t="shared" ca="1" si="207"/>
        <v>0</v>
      </c>
      <c r="BU110" s="57">
        <f t="shared" ca="1" si="207"/>
        <v>0</v>
      </c>
      <c r="BV110" s="57">
        <f t="shared" ca="1" si="207"/>
        <v>0</v>
      </c>
      <c r="BW110" s="57">
        <f t="shared" ca="1" si="207"/>
        <v>0</v>
      </c>
      <c r="BX110" s="57">
        <f t="shared" ca="1" si="207"/>
        <v>0</v>
      </c>
      <c r="BY110" s="57">
        <f t="shared" ca="1" si="207"/>
        <v>0</v>
      </c>
      <c r="BZ110" s="57">
        <f t="shared" ca="1" si="207"/>
        <v>0</v>
      </c>
      <c r="CA110" s="57">
        <f t="shared" ca="1" si="207"/>
        <v>0</v>
      </c>
      <c r="CB110" s="57">
        <f t="shared" ca="1" si="207"/>
        <v>0</v>
      </c>
      <c r="CC110" s="57">
        <f t="shared" ca="1" si="207"/>
        <v>0</v>
      </c>
      <c r="CD110" s="57">
        <f t="shared" ca="1" si="207"/>
        <v>0</v>
      </c>
      <c r="CE110" s="57">
        <f t="shared" ca="1" si="207"/>
        <v>0</v>
      </c>
      <c r="CF110" s="57">
        <f t="shared" ca="1" si="207"/>
        <v>0</v>
      </c>
      <c r="CG110" s="57">
        <f t="shared" ca="1" si="207"/>
        <v>0</v>
      </c>
      <c r="CH110" s="57">
        <f t="shared" ca="1" si="207"/>
        <v>0</v>
      </c>
      <c r="CI110" s="57">
        <f t="shared" ca="1" si="207"/>
        <v>0</v>
      </c>
      <c r="CJ110" s="57">
        <f t="shared" ca="1" si="207"/>
        <v>0</v>
      </c>
      <c r="CK110" s="57">
        <f t="shared" ca="1" si="207"/>
        <v>0</v>
      </c>
      <c r="CL110" s="57">
        <f t="shared" ca="1" si="207"/>
        <v>0</v>
      </c>
      <c r="CM110" s="57">
        <f t="shared" ca="1" si="207"/>
        <v>0</v>
      </c>
      <c r="CN110" s="57">
        <f t="shared" ref="CN110:EP110" ca="1" si="208">CN108-CN109</f>
        <v>0</v>
      </c>
      <c r="CO110" s="57">
        <f t="shared" ca="1" si="208"/>
        <v>0</v>
      </c>
      <c r="CP110" s="57">
        <f t="shared" ca="1" si="208"/>
        <v>0</v>
      </c>
      <c r="CQ110" s="57">
        <f t="shared" ca="1" si="208"/>
        <v>0</v>
      </c>
      <c r="CR110" s="57">
        <f t="shared" ca="1" si="208"/>
        <v>0</v>
      </c>
      <c r="CS110" s="57">
        <f t="shared" ca="1" si="208"/>
        <v>0</v>
      </c>
      <c r="CT110" s="57">
        <f t="shared" ca="1" si="208"/>
        <v>0</v>
      </c>
      <c r="CU110" s="57">
        <f t="shared" ca="1" si="208"/>
        <v>0</v>
      </c>
      <c r="CV110" s="57">
        <f t="shared" ca="1" si="208"/>
        <v>0</v>
      </c>
      <c r="CW110" s="57">
        <f t="shared" ca="1" si="208"/>
        <v>0</v>
      </c>
      <c r="CX110" s="57">
        <f t="shared" ca="1" si="208"/>
        <v>0</v>
      </c>
      <c r="CY110" s="57">
        <f t="shared" ca="1" si="208"/>
        <v>0</v>
      </c>
      <c r="CZ110" s="57">
        <f t="shared" ca="1" si="208"/>
        <v>0</v>
      </c>
      <c r="DA110" s="57">
        <f t="shared" ca="1" si="208"/>
        <v>0</v>
      </c>
      <c r="DB110" s="57">
        <f t="shared" ca="1" si="208"/>
        <v>0</v>
      </c>
      <c r="DC110" s="57">
        <f t="shared" ca="1" si="208"/>
        <v>0</v>
      </c>
      <c r="DD110" s="57">
        <f t="shared" ca="1" si="208"/>
        <v>0</v>
      </c>
      <c r="DE110" s="57">
        <f t="shared" ca="1" si="208"/>
        <v>0</v>
      </c>
      <c r="DF110" s="57">
        <f t="shared" ca="1" si="208"/>
        <v>0</v>
      </c>
      <c r="DG110" s="57">
        <f t="shared" ca="1" si="208"/>
        <v>0</v>
      </c>
      <c r="DH110" s="57">
        <f t="shared" ca="1" si="208"/>
        <v>0</v>
      </c>
      <c r="DI110" s="57">
        <f t="shared" ca="1" si="208"/>
        <v>0</v>
      </c>
      <c r="DJ110" s="57">
        <f t="shared" ca="1" si="208"/>
        <v>0</v>
      </c>
      <c r="DK110" s="57">
        <f t="shared" ca="1" si="208"/>
        <v>0</v>
      </c>
      <c r="DL110" s="57">
        <f t="shared" ca="1" si="208"/>
        <v>0</v>
      </c>
      <c r="DM110" s="57">
        <f t="shared" ca="1" si="208"/>
        <v>0</v>
      </c>
      <c r="DN110" s="57">
        <f t="shared" ca="1" si="208"/>
        <v>0</v>
      </c>
      <c r="DO110" s="57">
        <f t="shared" ca="1" si="208"/>
        <v>0</v>
      </c>
      <c r="DP110" s="57">
        <f t="shared" ca="1" si="208"/>
        <v>0</v>
      </c>
      <c r="DQ110" s="57">
        <f t="shared" ca="1" si="208"/>
        <v>0</v>
      </c>
      <c r="DR110" s="57">
        <f t="shared" ca="1" si="208"/>
        <v>0</v>
      </c>
      <c r="DS110" s="57">
        <f t="shared" ca="1" si="208"/>
        <v>0</v>
      </c>
      <c r="DT110" s="57">
        <f t="shared" ca="1" si="208"/>
        <v>0</v>
      </c>
      <c r="DU110" s="57">
        <f t="shared" ca="1" si="208"/>
        <v>0</v>
      </c>
      <c r="DV110" s="57">
        <f t="shared" ca="1" si="208"/>
        <v>0</v>
      </c>
      <c r="DW110" s="57">
        <f t="shared" ca="1" si="208"/>
        <v>0</v>
      </c>
      <c r="DX110" s="57">
        <f t="shared" ca="1" si="208"/>
        <v>0</v>
      </c>
      <c r="DY110" s="57">
        <f t="shared" ca="1" si="208"/>
        <v>0</v>
      </c>
      <c r="DZ110" s="57">
        <f t="shared" ca="1" si="208"/>
        <v>0</v>
      </c>
      <c r="EA110" s="57">
        <f t="shared" ca="1" si="208"/>
        <v>0</v>
      </c>
      <c r="EB110" s="57">
        <f t="shared" ca="1" si="208"/>
        <v>0</v>
      </c>
      <c r="EC110" s="57">
        <f t="shared" ca="1" si="208"/>
        <v>0</v>
      </c>
      <c r="ED110" s="57">
        <f t="shared" ca="1" si="208"/>
        <v>0</v>
      </c>
      <c r="EE110" s="57">
        <f t="shared" ca="1" si="208"/>
        <v>0</v>
      </c>
      <c r="EF110" s="57">
        <f t="shared" ca="1" si="208"/>
        <v>0</v>
      </c>
      <c r="EG110" s="57">
        <f t="shared" ca="1" si="208"/>
        <v>0</v>
      </c>
      <c r="EH110" s="57">
        <f t="shared" ca="1" si="208"/>
        <v>0</v>
      </c>
      <c r="EI110" s="57">
        <f t="shared" ca="1" si="208"/>
        <v>0</v>
      </c>
      <c r="EJ110" s="57">
        <f t="shared" ca="1" si="208"/>
        <v>0</v>
      </c>
      <c r="EK110" s="57">
        <f t="shared" ca="1" si="208"/>
        <v>0</v>
      </c>
      <c r="EL110" s="57">
        <f t="shared" ca="1" si="208"/>
        <v>0</v>
      </c>
      <c r="EM110" s="57">
        <f t="shared" ca="1" si="208"/>
        <v>0</v>
      </c>
      <c r="EN110" s="57">
        <f t="shared" ca="1" si="208"/>
        <v>0</v>
      </c>
      <c r="EO110" s="57">
        <f t="shared" ca="1" si="208"/>
        <v>0</v>
      </c>
      <c r="EP110" s="57">
        <f t="shared" ca="1" si="208"/>
        <v>0</v>
      </c>
    </row>
    <row r="112" spans="1:147" x14ac:dyDescent="0.2">
      <c r="A112" t="s">
        <v>97</v>
      </c>
      <c r="AA112" s="53">
        <f ca="1">AA105-AA109</f>
        <v>616407.1243034238</v>
      </c>
      <c r="AB112" s="53">
        <f ca="1">AA$115</f>
        <v>616407.1243034238</v>
      </c>
      <c r="AC112" s="53">
        <f ca="1">AB$115</f>
        <v>1239990.4576367573</v>
      </c>
      <c r="AD112" s="53">
        <f ca="1">AC$115</f>
        <v>1863573.7909700908</v>
      </c>
      <c r="AE112" s="53">
        <f ca="1">AD$115</f>
        <v>2487157.1243034243</v>
      </c>
      <c r="AF112" s="53">
        <f ca="1">AE$115</f>
        <v>3110740.4576367578</v>
      </c>
      <c r="AG112" s="53">
        <f ca="1">AG105-AG109</f>
        <v>0</v>
      </c>
      <c r="AH112" s="53">
        <f t="shared" ref="AH112:CS112" ca="1" si="209">AH105-AH109</f>
        <v>0</v>
      </c>
      <c r="AI112" s="53">
        <f t="shared" ca="1" si="209"/>
        <v>0</v>
      </c>
      <c r="AJ112" s="53">
        <f t="shared" ca="1" si="209"/>
        <v>0</v>
      </c>
      <c r="AK112" s="53">
        <f t="shared" ca="1" si="209"/>
        <v>0</v>
      </c>
      <c r="AL112" s="53">
        <f t="shared" ca="1" si="209"/>
        <v>0</v>
      </c>
      <c r="AM112" s="53">
        <f t="shared" ca="1" si="209"/>
        <v>0</v>
      </c>
      <c r="AN112" s="53">
        <f t="shared" ca="1" si="209"/>
        <v>0</v>
      </c>
      <c r="AO112" s="53">
        <f t="shared" ca="1" si="209"/>
        <v>0</v>
      </c>
      <c r="AP112" s="53">
        <f t="shared" ca="1" si="209"/>
        <v>0</v>
      </c>
      <c r="AQ112" s="53">
        <f t="shared" ca="1" si="209"/>
        <v>0</v>
      </c>
      <c r="AR112" s="53">
        <f t="shared" ca="1" si="209"/>
        <v>0</v>
      </c>
      <c r="AS112" s="53">
        <f t="shared" ca="1" si="209"/>
        <v>0</v>
      </c>
      <c r="AT112" s="53">
        <f t="shared" ca="1" si="209"/>
        <v>0</v>
      </c>
      <c r="AU112" s="53">
        <f t="shared" ca="1" si="209"/>
        <v>0</v>
      </c>
      <c r="AV112" s="53">
        <f t="shared" ca="1" si="209"/>
        <v>0</v>
      </c>
      <c r="AW112" s="53">
        <f t="shared" ca="1" si="209"/>
        <v>0</v>
      </c>
      <c r="AX112" s="53">
        <f t="shared" ca="1" si="209"/>
        <v>0</v>
      </c>
      <c r="AY112" s="53">
        <f t="shared" ca="1" si="209"/>
        <v>0</v>
      </c>
      <c r="AZ112" s="53">
        <f t="shared" ca="1" si="209"/>
        <v>0</v>
      </c>
      <c r="BA112" s="53">
        <f t="shared" ca="1" si="209"/>
        <v>0</v>
      </c>
      <c r="BB112" s="53">
        <f t="shared" ca="1" si="209"/>
        <v>0</v>
      </c>
      <c r="BC112" s="53">
        <f t="shared" ca="1" si="209"/>
        <v>0</v>
      </c>
      <c r="BD112" s="53">
        <f t="shared" ca="1" si="209"/>
        <v>0</v>
      </c>
      <c r="BE112" s="53">
        <f t="shared" ca="1" si="209"/>
        <v>0</v>
      </c>
      <c r="BF112" s="53">
        <f t="shared" ca="1" si="209"/>
        <v>0</v>
      </c>
      <c r="BG112" s="53">
        <f t="shared" ca="1" si="209"/>
        <v>0</v>
      </c>
      <c r="BH112" s="53">
        <f t="shared" ca="1" si="209"/>
        <v>0</v>
      </c>
      <c r="BI112" s="53">
        <f t="shared" ca="1" si="209"/>
        <v>0</v>
      </c>
      <c r="BJ112" s="53">
        <f t="shared" ca="1" si="209"/>
        <v>0</v>
      </c>
      <c r="BK112" s="53">
        <f t="shared" ca="1" si="209"/>
        <v>0</v>
      </c>
      <c r="BL112" s="53">
        <f t="shared" ca="1" si="209"/>
        <v>0</v>
      </c>
      <c r="BM112" s="53">
        <f t="shared" ca="1" si="209"/>
        <v>0</v>
      </c>
      <c r="BN112" s="53">
        <f t="shared" ca="1" si="209"/>
        <v>0</v>
      </c>
      <c r="BO112" s="53">
        <f t="shared" ca="1" si="209"/>
        <v>0</v>
      </c>
      <c r="BP112" s="53">
        <f t="shared" ca="1" si="209"/>
        <v>0</v>
      </c>
      <c r="BQ112" s="53">
        <f t="shared" ca="1" si="209"/>
        <v>0</v>
      </c>
      <c r="BR112" s="53">
        <f t="shared" ca="1" si="209"/>
        <v>0</v>
      </c>
      <c r="BS112" s="53">
        <f t="shared" ca="1" si="209"/>
        <v>0</v>
      </c>
      <c r="BT112" s="53">
        <f t="shared" ca="1" si="209"/>
        <v>0</v>
      </c>
      <c r="BU112" s="53">
        <f t="shared" ca="1" si="209"/>
        <v>0</v>
      </c>
      <c r="BV112" s="53">
        <f t="shared" ca="1" si="209"/>
        <v>0</v>
      </c>
      <c r="BW112" s="53">
        <f t="shared" ca="1" si="209"/>
        <v>0</v>
      </c>
      <c r="BX112" s="53">
        <f t="shared" ca="1" si="209"/>
        <v>0</v>
      </c>
      <c r="BY112" s="53">
        <f t="shared" ca="1" si="209"/>
        <v>0</v>
      </c>
      <c r="BZ112" s="53">
        <f t="shared" ca="1" si="209"/>
        <v>0</v>
      </c>
      <c r="CA112" s="53">
        <f t="shared" ca="1" si="209"/>
        <v>0</v>
      </c>
      <c r="CB112" s="53">
        <f t="shared" ca="1" si="209"/>
        <v>0</v>
      </c>
      <c r="CC112" s="53">
        <f t="shared" ca="1" si="209"/>
        <v>0</v>
      </c>
      <c r="CD112" s="53">
        <f t="shared" ca="1" si="209"/>
        <v>0</v>
      </c>
      <c r="CE112" s="53">
        <f t="shared" ca="1" si="209"/>
        <v>0</v>
      </c>
      <c r="CF112" s="53">
        <f t="shared" ca="1" si="209"/>
        <v>0</v>
      </c>
      <c r="CG112" s="53">
        <f t="shared" ca="1" si="209"/>
        <v>0</v>
      </c>
      <c r="CH112" s="53">
        <f t="shared" ca="1" si="209"/>
        <v>0</v>
      </c>
      <c r="CI112" s="53">
        <f t="shared" ca="1" si="209"/>
        <v>0</v>
      </c>
      <c r="CJ112" s="53">
        <f t="shared" ca="1" si="209"/>
        <v>0</v>
      </c>
      <c r="CK112" s="53">
        <f t="shared" ca="1" si="209"/>
        <v>0</v>
      </c>
      <c r="CL112" s="53">
        <f t="shared" ca="1" si="209"/>
        <v>0</v>
      </c>
      <c r="CM112" s="53">
        <f t="shared" ca="1" si="209"/>
        <v>0</v>
      </c>
      <c r="CN112" s="53">
        <f t="shared" ca="1" si="209"/>
        <v>0</v>
      </c>
      <c r="CO112" s="53">
        <f t="shared" ca="1" si="209"/>
        <v>0</v>
      </c>
      <c r="CP112" s="53">
        <f t="shared" ca="1" si="209"/>
        <v>0</v>
      </c>
      <c r="CQ112" s="53">
        <f t="shared" ca="1" si="209"/>
        <v>0</v>
      </c>
      <c r="CR112" s="53">
        <f t="shared" ca="1" si="209"/>
        <v>0</v>
      </c>
      <c r="CS112" s="53">
        <f t="shared" ca="1" si="209"/>
        <v>0</v>
      </c>
      <c r="CT112" s="53">
        <f t="shared" ref="CT112:EP112" ca="1" si="210">CT105-CT109</f>
        <v>0</v>
      </c>
      <c r="CU112" s="53">
        <f t="shared" ca="1" si="210"/>
        <v>0</v>
      </c>
      <c r="CV112" s="53">
        <f t="shared" ca="1" si="210"/>
        <v>0</v>
      </c>
      <c r="CW112" s="53">
        <f t="shared" ca="1" si="210"/>
        <v>0</v>
      </c>
      <c r="CX112" s="53">
        <f t="shared" ca="1" si="210"/>
        <v>0</v>
      </c>
      <c r="CY112" s="53">
        <f t="shared" ca="1" si="210"/>
        <v>0</v>
      </c>
      <c r="CZ112" s="53">
        <f t="shared" ca="1" si="210"/>
        <v>0</v>
      </c>
      <c r="DA112" s="53">
        <f t="shared" ca="1" si="210"/>
        <v>0</v>
      </c>
      <c r="DB112" s="53">
        <f t="shared" ca="1" si="210"/>
        <v>0</v>
      </c>
      <c r="DC112" s="53">
        <f t="shared" ca="1" si="210"/>
        <v>0</v>
      </c>
      <c r="DD112" s="53">
        <f t="shared" ca="1" si="210"/>
        <v>0</v>
      </c>
      <c r="DE112" s="53">
        <f t="shared" ca="1" si="210"/>
        <v>0</v>
      </c>
      <c r="DF112" s="53">
        <f t="shared" ca="1" si="210"/>
        <v>0</v>
      </c>
      <c r="DG112" s="53">
        <f t="shared" ca="1" si="210"/>
        <v>0</v>
      </c>
      <c r="DH112" s="53">
        <f t="shared" ca="1" si="210"/>
        <v>0</v>
      </c>
      <c r="DI112" s="53">
        <f t="shared" ca="1" si="210"/>
        <v>0</v>
      </c>
      <c r="DJ112" s="53">
        <f t="shared" ca="1" si="210"/>
        <v>0</v>
      </c>
      <c r="DK112" s="53">
        <f t="shared" ca="1" si="210"/>
        <v>0</v>
      </c>
      <c r="DL112" s="53">
        <f t="shared" ca="1" si="210"/>
        <v>0</v>
      </c>
      <c r="DM112" s="53">
        <f t="shared" ca="1" si="210"/>
        <v>0</v>
      </c>
      <c r="DN112" s="53">
        <f t="shared" ca="1" si="210"/>
        <v>0</v>
      </c>
      <c r="DO112" s="53">
        <f t="shared" ca="1" si="210"/>
        <v>0</v>
      </c>
      <c r="DP112" s="53">
        <f t="shared" ca="1" si="210"/>
        <v>0</v>
      </c>
      <c r="DQ112" s="53">
        <f t="shared" ca="1" si="210"/>
        <v>0</v>
      </c>
      <c r="DR112" s="53">
        <f t="shared" ca="1" si="210"/>
        <v>0</v>
      </c>
      <c r="DS112" s="53">
        <f t="shared" ca="1" si="210"/>
        <v>0</v>
      </c>
      <c r="DT112" s="53">
        <f t="shared" ca="1" si="210"/>
        <v>0</v>
      </c>
      <c r="DU112" s="53">
        <f t="shared" ca="1" si="210"/>
        <v>0</v>
      </c>
      <c r="DV112" s="53">
        <f t="shared" ca="1" si="210"/>
        <v>0</v>
      </c>
      <c r="DW112" s="53">
        <f t="shared" ca="1" si="210"/>
        <v>0</v>
      </c>
      <c r="DX112" s="53">
        <f t="shared" ca="1" si="210"/>
        <v>0</v>
      </c>
      <c r="DY112" s="53">
        <f t="shared" ca="1" si="210"/>
        <v>0</v>
      </c>
      <c r="DZ112" s="53">
        <f t="shared" ca="1" si="210"/>
        <v>0</v>
      </c>
      <c r="EA112" s="53">
        <f t="shared" ca="1" si="210"/>
        <v>0</v>
      </c>
      <c r="EB112" s="53">
        <f t="shared" ca="1" si="210"/>
        <v>0</v>
      </c>
      <c r="EC112" s="53">
        <f t="shared" ca="1" si="210"/>
        <v>0</v>
      </c>
      <c r="ED112" s="53">
        <f t="shared" ca="1" si="210"/>
        <v>0</v>
      </c>
      <c r="EE112" s="53">
        <f t="shared" ca="1" si="210"/>
        <v>0</v>
      </c>
      <c r="EF112" s="53">
        <f t="shared" ca="1" si="210"/>
        <v>0</v>
      </c>
      <c r="EG112" s="53">
        <f t="shared" ca="1" si="210"/>
        <v>0</v>
      </c>
      <c r="EH112" s="53">
        <f t="shared" ca="1" si="210"/>
        <v>0</v>
      </c>
      <c r="EI112" s="53">
        <f t="shared" ca="1" si="210"/>
        <v>0</v>
      </c>
      <c r="EJ112" s="53">
        <f t="shared" ca="1" si="210"/>
        <v>0</v>
      </c>
      <c r="EK112" s="53">
        <f t="shared" ca="1" si="210"/>
        <v>0</v>
      </c>
      <c r="EL112" s="53">
        <f t="shared" ca="1" si="210"/>
        <v>0</v>
      </c>
      <c r="EM112" s="53">
        <f t="shared" ca="1" si="210"/>
        <v>0</v>
      </c>
      <c r="EN112" s="53">
        <f t="shared" ca="1" si="210"/>
        <v>0</v>
      </c>
      <c r="EO112" s="53">
        <f t="shared" ca="1" si="210"/>
        <v>0</v>
      </c>
      <c r="EP112" s="53">
        <f t="shared" ca="1" si="210"/>
        <v>0</v>
      </c>
    </row>
    <row r="113" spans="1:147" x14ac:dyDescent="0.2">
      <c r="A113" t="s">
        <v>98</v>
      </c>
      <c r="X113" t="s">
        <v>99</v>
      </c>
      <c r="Y113" s="57">
        <f ca="1">SUM(AA113:EP113)</f>
        <v>0</v>
      </c>
      <c r="AA113" s="57">
        <f t="shared" ref="AA113:BF113" ca="1" si="211">(AA112*Constr_Int/12)*IF(AA3&gt;Construction_Month,0,1)</f>
        <v>0</v>
      </c>
      <c r="AB113" s="57">
        <f t="shared" ca="1" si="211"/>
        <v>0</v>
      </c>
      <c r="AC113" s="57">
        <f t="shared" ca="1" si="211"/>
        <v>0</v>
      </c>
      <c r="AD113" s="57">
        <f t="shared" ca="1" si="211"/>
        <v>0</v>
      </c>
      <c r="AE113" s="57">
        <f t="shared" ca="1" si="211"/>
        <v>0</v>
      </c>
      <c r="AF113" s="57">
        <f t="shared" ca="1" si="211"/>
        <v>0</v>
      </c>
      <c r="AG113" s="57">
        <f t="shared" ca="1" si="211"/>
        <v>0</v>
      </c>
      <c r="AH113" s="57">
        <f t="shared" ca="1" si="211"/>
        <v>0</v>
      </c>
      <c r="AI113" s="57">
        <f t="shared" ca="1" si="211"/>
        <v>0</v>
      </c>
      <c r="AJ113" s="57">
        <f t="shared" ca="1" si="211"/>
        <v>0</v>
      </c>
      <c r="AK113" s="57">
        <f t="shared" ca="1" si="211"/>
        <v>0</v>
      </c>
      <c r="AL113" s="57">
        <f t="shared" ca="1" si="211"/>
        <v>0</v>
      </c>
      <c r="AM113" s="57">
        <f t="shared" ca="1" si="211"/>
        <v>0</v>
      </c>
      <c r="AN113" s="57">
        <f t="shared" ca="1" si="211"/>
        <v>0</v>
      </c>
      <c r="AO113" s="57">
        <f t="shared" ca="1" si="211"/>
        <v>0</v>
      </c>
      <c r="AP113" s="57">
        <f t="shared" ca="1" si="211"/>
        <v>0</v>
      </c>
      <c r="AQ113" s="57">
        <f t="shared" ca="1" si="211"/>
        <v>0</v>
      </c>
      <c r="AR113" s="57">
        <f t="shared" ca="1" si="211"/>
        <v>0</v>
      </c>
      <c r="AS113" s="57">
        <f t="shared" ca="1" si="211"/>
        <v>0</v>
      </c>
      <c r="AT113" s="57">
        <f t="shared" ca="1" si="211"/>
        <v>0</v>
      </c>
      <c r="AU113" s="57">
        <f t="shared" ca="1" si="211"/>
        <v>0</v>
      </c>
      <c r="AV113" s="57">
        <f t="shared" ca="1" si="211"/>
        <v>0</v>
      </c>
      <c r="AW113" s="57">
        <f t="shared" ca="1" si="211"/>
        <v>0</v>
      </c>
      <c r="AX113" s="57">
        <f t="shared" ca="1" si="211"/>
        <v>0</v>
      </c>
      <c r="AY113" s="57">
        <f t="shared" ca="1" si="211"/>
        <v>0</v>
      </c>
      <c r="AZ113" s="57">
        <f t="shared" ca="1" si="211"/>
        <v>0</v>
      </c>
      <c r="BA113" s="57">
        <f t="shared" ca="1" si="211"/>
        <v>0</v>
      </c>
      <c r="BB113" s="57">
        <f t="shared" ca="1" si="211"/>
        <v>0</v>
      </c>
      <c r="BC113" s="57">
        <f t="shared" ca="1" si="211"/>
        <v>0</v>
      </c>
      <c r="BD113" s="57">
        <f t="shared" ca="1" si="211"/>
        <v>0</v>
      </c>
      <c r="BE113" s="57">
        <f t="shared" ca="1" si="211"/>
        <v>0</v>
      </c>
      <c r="BF113" s="57">
        <f t="shared" ca="1" si="211"/>
        <v>0</v>
      </c>
      <c r="BG113" s="57">
        <f t="shared" ref="BG113:CL113" ca="1" si="212">(BG112*Constr_Int/12)*IF(BG3&gt;Construction_Month,0,1)</f>
        <v>0</v>
      </c>
      <c r="BH113" s="57">
        <f t="shared" ca="1" si="212"/>
        <v>0</v>
      </c>
      <c r="BI113" s="57">
        <f t="shared" ca="1" si="212"/>
        <v>0</v>
      </c>
      <c r="BJ113" s="57">
        <f t="shared" ca="1" si="212"/>
        <v>0</v>
      </c>
      <c r="BK113" s="57">
        <f t="shared" ca="1" si="212"/>
        <v>0</v>
      </c>
      <c r="BL113" s="57">
        <f t="shared" ca="1" si="212"/>
        <v>0</v>
      </c>
      <c r="BM113" s="57">
        <f t="shared" ca="1" si="212"/>
        <v>0</v>
      </c>
      <c r="BN113" s="57">
        <f t="shared" ca="1" si="212"/>
        <v>0</v>
      </c>
      <c r="BO113" s="57">
        <f t="shared" ca="1" si="212"/>
        <v>0</v>
      </c>
      <c r="BP113" s="57">
        <f t="shared" ca="1" si="212"/>
        <v>0</v>
      </c>
      <c r="BQ113" s="57">
        <f t="shared" ca="1" si="212"/>
        <v>0</v>
      </c>
      <c r="BR113" s="57">
        <f t="shared" ca="1" si="212"/>
        <v>0</v>
      </c>
      <c r="BS113" s="57">
        <f t="shared" ca="1" si="212"/>
        <v>0</v>
      </c>
      <c r="BT113" s="57">
        <f t="shared" ca="1" si="212"/>
        <v>0</v>
      </c>
      <c r="BU113" s="57">
        <f t="shared" ca="1" si="212"/>
        <v>0</v>
      </c>
      <c r="BV113" s="57">
        <f t="shared" ca="1" si="212"/>
        <v>0</v>
      </c>
      <c r="BW113" s="57">
        <f t="shared" ca="1" si="212"/>
        <v>0</v>
      </c>
      <c r="BX113" s="57">
        <f t="shared" ca="1" si="212"/>
        <v>0</v>
      </c>
      <c r="BY113" s="57">
        <f t="shared" ca="1" si="212"/>
        <v>0</v>
      </c>
      <c r="BZ113" s="57">
        <f t="shared" ca="1" si="212"/>
        <v>0</v>
      </c>
      <c r="CA113" s="57">
        <f t="shared" ca="1" si="212"/>
        <v>0</v>
      </c>
      <c r="CB113" s="57">
        <f t="shared" ca="1" si="212"/>
        <v>0</v>
      </c>
      <c r="CC113" s="57">
        <f t="shared" ca="1" si="212"/>
        <v>0</v>
      </c>
      <c r="CD113" s="57">
        <f t="shared" ca="1" si="212"/>
        <v>0</v>
      </c>
      <c r="CE113" s="57">
        <f t="shared" ca="1" si="212"/>
        <v>0</v>
      </c>
      <c r="CF113" s="57">
        <f t="shared" ca="1" si="212"/>
        <v>0</v>
      </c>
      <c r="CG113" s="57">
        <f t="shared" ca="1" si="212"/>
        <v>0</v>
      </c>
      <c r="CH113" s="57">
        <f t="shared" ca="1" si="212"/>
        <v>0</v>
      </c>
      <c r="CI113" s="57">
        <f t="shared" ca="1" si="212"/>
        <v>0</v>
      </c>
      <c r="CJ113" s="57">
        <f t="shared" ca="1" si="212"/>
        <v>0</v>
      </c>
      <c r="CK113" s="57">
        <f t="shared" ca="1" si="212"/>
        <v>0</v>
      </c>
      <c r="CL113" s="57">
        <f t="shared" ca="1" si="212"/>
        <v>0</v>
      </c>
      <c r="CM113" s="57">
        <f t="shared" ref="CM113:DR113" ca="1" si="213">(CM112*Constr_Int/12)*IF(CM3&gt;Construction_Month,0,1)</f>
        <v>0</v>
      </c>
      <c r="CN113" s="57">
        <f t="shared" ca="1" si="213"/>
        <v>0</v>
      </c>
      <c r="CO113" s="57">
        <f t="shared" ca="1" si="213"/>
        <v>0</v>
      </c>
      <c r="CP113" s="57">
        <f t="shared" ca="1" si="213"/>
        <v>0</v>
      </c>
      <c r="CQ113" s="57">
        <f t="shared" ca="1" si="213"/>
        <v>0</v>
      </c>
      <c r="CR113" s="57">
        <f t="shared" ca="1" si="213"/>
        <v>0</v>
      </c>
      <c r="CS113" s="57">
        <f t="shared" ca="1" si="213"/>
        <v>0</v>
      </c>
      <c r="CT113" s="57">
        <f t="shared" ca="1" si="213"/>
        <v>0</v>
      </c>
      <c r="CU113" s="57">
        <f t="shared" ca="1" si="213"/>
        <v>0</v>
      </c>
      <c r="CV113" s="57">
        <f t="shared" ca="1" si="213"/>
        <v>0</v>
      </c>
      <c r="CW113" s="57">
        <f t="shared" ca="1" si="213"/>
        <v>0</v>
      </c>
      <c r="CX113" s="57">
        <f t="shared" ca="1" si="213"/>
        <v>0</v>
      </c>
      <c r="CY113" s="57">
        <f t="shared" ca="1" si="213"/>
        <v>0</v>
      </c>
      <c r="CZ113" s="57">
        <f t="shared" ca="1" si="213"/>
        <v>0</v>
      </c>
      <c r="DA113" s="57">
        <f t="shared" ca="1" si="213"/>
        <v>0</v>
      </c>
      <c r="DB113" s="57">
        <f t="shared" ca="1" si="213"/>
        <v>0</v>
      </c>
      <c r="DC113" s="57">
        <f t="shared" ca="1" si="213"/>
        <v>0</v>
      </c>
      <c r="DD113" s="57">
        <f t="shared" ca="1" si="213"/>
        <v>0</v>
      </c>
      <c r="DE113" s="57">
        <f t="shared" ca="1" si="213"/>
        <v>0</v>
      </c>
      <c r="DF113" s="57">
        <f t="shared" ca="1" si="213"/>
        <v>0</v>
      </c>
      <c r="DG113" s="57">
        <f t="shared" ca="1" si="213"/>
        <v>0</v>
      </c>
      <c r="DH113" s="57">
        <f t="shared" ca="1" si="213"/>
        <v>0</v>
      </c>
      <c r="DI113" s="57">
        <f t="shared" ca="1" si="213"/>
        <v>0</v>
      </c>
      <c r="DJ113" s="57">
        <f t="shared" ca="1" si="213"/>
        <v>0</v>
      </c>
      <c r="DK113" s="57">
        <f t="shared" ca="1" si="213"/>
        <v>0</v>
      </c>
      <c r="DL113" s="57">
        <f t="shared" ca="1" si="213"/>
        <v>0</v>
      </c>
      <c r="DM113" s="57">
        <f t="shared" ca="1" si="213"/>
        <v>0</v>
      </c>
      <c r="DN113" s="57">
        <f t="shared" ca="1" si="213"/>
        <v>0</v>
      </c>
      <c r="DO113" s="57">
        <f t="shared" ca="1" si="213"/>
        <v>0</v>
      </c>
      <c r="DP113" s="57">
        <f t="shared" ca="1" si="213"/>
        <v>0</v>
      </c>
      <c r="DQ113" s="57">
        <f t="shared" ca="1" si="213"/>
        <v>0</v>
      </c>
      <c r="DR113" s="57">
        <f t="shared" ca="1" si="213"/>
        <v>0</v>
      </c>
      <c r="DS113" s="57">
        <f t="shared" ref="DS113:EP113" ca="1" si="214">(DS112*Constr_Int/12)*IF(DS3&gt;Construction_Month,0,1)</f>
        <v>0</v>
      </c>
      <c r="DT113" s="57">
        <f t="shared" ca="1" si="214"/>
        <v>0</v>
      </c>
      <c r="DU113" s="57">
        <f t="shared" ca="1" si="214"/>
        <v>0</v>
      </c>
      <c r="DV113" s="57">
        <f t="shared" ca="1" si="214"/>
        <v>0</v>
      </c>
      <c r="DW113" s="57">
        <f t="shared" ca="1" si="214"/>
        <v>0</v>
      </c>
      <c r="DX113" s="57">
        <f t="shared" ca="1" si="214"/>
        <v>0</v>
      </c>
      <c r="DY113" s="57">
        <f t="shared" ca="1" si="214"/>
        <v>0</v>
      </c>
      <c r="DZ113" s="57">
        <f t="shared" ca="1" si="214"/>
        <v>0</v>
      </c>
      <c r="EA113" s="57">
        <f t="shared" ca="1" si="214"/>
        <v>0</v>
      </c>
      <c r="EB113" s="57">
        <f t="shared" ca="1" si="214"/>
        <v>0</v>
      </c>
      <c r="EC113" s="57">
        <f t="shared" ca="1" si="214"/>
        <v>0</v>
      </c>
      <c r="ED113" s="57">
        <f t="shared" ca="1" si="214"/>
        <v>0</v>
      </c>
      <c r="EE113" s="57">
        <f t="shared" ca="1" si="214"/>
        <v>0</v>
      </c>
      <c r="EF113" s="57">
        <f t="shared" ca="1" si="214"/>
        <v>0</v>
      </c>
      <c r="EG113" s="57">
        <f t="shared" ca="1" si="214"/>
        <v>0</v>
      </c>
      <c r="EH113" s="57">
        <f t="shared" ca="1" si="214"/>
        <v>0</v>
      </c>
      <c r="EI113" s="57">
        <f t="shared" ca="1" si="214"/>
        <v>0</v>
      </c>
      <c r="EJ113" s="57">
        <f t="shared" ca="1" si="214"/>
        <v>0</v>
      </c>
      <c r="EK113" s="57">
        <f t="shared" ca="1" si="214"/>
        <v>0</v>
      </c>
      <c r="EL113" s="57">
        <f t="shared" ca="1" si="214"/>
        <v>0</v>
      </c>
      <c r="EM113" s="57">
        <f t="shared" ca="1" si="214"/>
        <v>0</v>
      </c>
      <c r="EN113" s="57">
        <f t="shared" ca="1" si="214"/>
        <v>0</v>
      </c>
      <c r="EO113" s="57">
        <f t="shared" ca="1" si="214"/>
        <v>0</v>
      </c>
      <c r="EP113" s="57">
        <f t="shared" ca="1" si="214"/>
        <v>0</v>
      </c>
    </row>
    <row r="114" spans="1:147" x14ac:dyDescent="0.2">
      <c r="A114" t="s">
        <v>100</v>
      </c>
      <c r="AA114" s="57">
        <f t="shared" ref="AA114:CL114" ca="1" si="215">AA105-AA109</f>
        <v>616407.1243034238</v>
      </c>
      <c r="AB114" s="57">
        <f t="shared" ca="1" si="215"/>
        <v>623583.33333333349</v>
      </c>
      <c r="AC114" s="57">
        <f t="shared" ca="1" si="215"/>
        <v>623583.33333333349</v>
      </c>
      <c r="AD114" s="57">
        <f t="shared" ca="1" si="215"/>
        <v>623583.33333333349</v>
      </c>
      <c r="AE114" s="57">
        <f t="shared" ca="1" si="215"/>
        <v>623583.33333333349</v>
      </c>
      <c r="AF114" s="57">
        <f t="shared" ca="1" si="215"/>
        <v>623583.33333333349</v>
      </c>
      <c r="AG114" s="57">
        <f t="shared" ca="1" si="215"/>
        <v>0</v>
      </c>
      <c r="AH114" s="57">
        <f t="shared" ca="1" si="215"/>
        <v>0</v>
      </c>
      <c r="AI114" s="57">
        <f t="shared" ca="1" si="215"/>
        <v>0</v>
      </c>
      <c r="AJ114" s="57">
        <f t="shared" ca="1" si="215"/>
        <v>0</v>
      </c>
      <c r="AK114" s="57">
        <f t="shared" ca="1" si="215"/>
        <v>0</v>
      </c>
      <c r="AL114" s="57">
        <f t="shared" ca="1" si="215"/>
        <v>0</v>
      </c>
      <c r="AM114" s="57">
        <f t="shared" ca="1" si="215"/>
        <v>0</v>
      </c>
      <c r="AN114" s="57">
        <f t="shared" ca="1" si="215"/>
        <v>0</v>
      </c>
      <c r="AO114" s="57">
        <f t="shared" ca="1" si="215"/>
        <v>0</v>
      </c>
      <c r="AP114" s="57">
        <f t="shared" ca="1" si="215"/>
        <v>0</v>
      </c>
      <c r="AQ114" s="57">
        <f t="shared" ca="1" si="215"/>
        <v>0</v>
      </c>
      <c r="AR114" s="57">
        <f t="shared" ca="1" si="215"/>
        <v>0</v>
      </c>
      <c r="AS114" s="57">
        <f t="shared" ca="1" si="215"/>
        <v>0</v>
      </c>
      <c r="AT114" s="57">
        <f t="shared" ca="1" si="215"/>
        <v>0</v>
      </c>
      <c r="AU114" s="57">
        <f t="shared" ca="1" si="215"/>
        <v>0</v>
      </c>
      <c r="AV114" s="57">
        <f t="shared" ca="1" si="215"/>
        <v>0</v>
      </c>
      <c r="AW114" s="57">
        <f t="shared" ca="1" si="215"/>
        <v>0</v>
      </c>
      <c r="AX114" s="57">
        <f t="shared" ca="1" si="215"/>
        <v>0</v>
      </c>
      <c r="AY114" s="57">
        <f t="shared" ca="1" si="215"/>
        <v>0</v>
      </c>
      <c r="AZ114" s="57">
        <f t="shared" ca="1" si="215"/>
        <v>0</v>
      </c>
      <c r="BA114" s="57">
        <f t="shared" ca="1" si="215"/>
        <v>0</v>
      </c>
      <c r="BB114" s="57">
        <f t="shared" ca="1" si="215"/>
        <v>0</v>
      </c>
      <c r="BC114" s="57">
        <f t="shared" ca="1" si="215"/>
        <v>0</v>
      </c>
      <c r="BD114" s="57">
        <f t="shared" ca="1" si="215"/>
        <v>0</v>
      </c>
      <c r="BE114" s="57">
        <f t="shared" ca="1" si="215"/>
        <v>0</v>
      </c>
      <c r="BF114" s="57">
        <f t="shared" ca="1" si="215"/>
        <v>0</v>
      </c>
      <c r="BG114" s="57">
        <f t="shared" ca="1" si="215"/>
        <v>0</v>
      </c>
      <c r="BH114" s="57">
        <f t="shared" ca="1" si="215"/>
        <v>0</v>
      </c>
      <c r="BI114" s="57">
        <f t="shared" ca="1" si="215"/>
        <v>0</v>
      </c>
      <c r="BJ114" s="57">
        <f t="shared" ca="1" si="215"/>
        <v>0</v>
      </c>
      <c r="BK114" s="57">
        <f t="shared" ca="1" si="215"/>
        <v>0</v>
      </c>
      <c r="BL114" s="57">
        <f t="shared" ca="1" si="215"/>
        <v>0</v>
      </c>
      <c r="BM114" s="57">
        <f t="shared" ca="1" si="215"/>
        <v>0</v>
      </c>
      <c r="BN114" s="57">
        <f t="shared" ca="1" si="215"/>
        <v>0</v>
      </c>
      <c r="BO114" s="57">
        <f t="shared" ca="1" si="215"/>
        <v>0</v>
      </c>
      <c r="BP114" s="57">
        <f t="shared" ca="1" si="215"/>
        <v>0</v>
      </c>
      <c r="BQ114" s="57">
        <f t="shared" ca="1" si="215"/>
        <v>0</v>
      </c>
      <c r="BR114" s="57">
        <f t="shared" ca="1" si="215"/>
        <v>0</v>
      </c>
      <c r="BS114" s="57">
        <f t="shared" ca="1" si="215"/>
        <v>0</v>
      </c>
      <c r="BT114" s="57">
        <f t="shared" ca="1" si="215"/>
        <v>0</v>
      </c>
      <c r="BU114" s="57">
        <f t="shared" ca="1" si="215"/>
        <v>0</v>
      </c>
      <c r="BV114" s="57">
        <f t="shared" ca="1" si="215"/>
        <v>0</v>
      </c>
      <c r="BW114" s="57">
        <f t="shared" ca="1" si="215"/>
        <v>0</v>
      </c>
      <c r="BX114" s="57">
        <f t="shared" ca="1" si="215"/>
        <v>0</v>
      </c>
      <c r="BY114" s="57">
        <f t="shared" ca="1" si="215"/>
        <v>0</v>
      </c>
      <c r="BZ114" s="57">
        <f t="shared" ca="1" si="215"/>
        <v>0</v>
      </c>
      <c r="CA114" s="57">
        <f t="shared" ca="1" si="215"/>
        <v>0</v>
      </c>
      <c r="CB114" s="57">
        <f t="shared" ca="1" si="215"/>
        <v>0</v>
      </c>
      <c r="CC114" s="57">
        <f t="shared" ca="1" si="215"/>
        <v>0</v>
      </c>
      <c r="CD114" s="57">
        <f t="shared" ca="1" si="215"/>
        <v>0</v>
      </c>
      <c r="CE114" s="57">
        <f t="shared" ca="1" si="215"/>
        <v>0</v>
      </c>
      <c r="CF114" s="57">
        <f t="shared" ca="1" si="215"/>
        <v>0</v>
      </c>
      <c r="CG114" s="57">
        <f t="shared" ca="1" si="215"/>
        <v>0</v>
      </c>
      <c r="CH114" s="57">
        <f t="shared" ca="1" si="215"/>
        <v>0</v>
      </c>
      <c r="CI114" s="57">
        <f t="shared" ca="1" si="215"/>
        <v>0</v>
      </c>
      <c r="CJ114" s="57">
        <f t="shared" ca="1" si="215"/>
        <v>0</v>
      </c>
      <c r="CK114" s="57">
        <f t="shared" ca="1" si="215"/>
        <v>0</v>
      </c>
      <c r="CL114" s="57">
        <f t="shared" ca="1" si="215"/>
        <v>0</v>
      </c>
      <c r="CM114" s="57">
        <f t="shared" ref="CM114:EP114" ca="1" si="216">CM105-CM109</f>
        <v>0</v>
      </c>
      <c r="CN114" s="57">
        <f t="shared" ca="1" si="216"/>
        <v>0</v>
      </c>
      <c r="CO114" s="57">
        <f t="shared" ca="1" si="216"/>
        <v>0</v>
      </c>
      <c r="CP114" s="57">
        <f t="shared" ca="1" si="216"/>
        <v>0</v>
      </c>
      <c r="CQ114" s="57">
        <f t="shared" ca="1" si="216"/>
        <v>0</v>
      </c>
      <c r="CR114" s="57">
        <f t="shared" ca="1" si="216"/>
        <v>0</v>
      </c>
      <c r="CS114" s="57">
        <f t="shared" ca="1" si="216"/>
        <v>0</v>
      </c>
      <c r="CT114" s="57">
        <f t="shared" ca="1" si="216"/>
        <v>0</v>
      </c>
      <c r="CU114" s="57">
        <f t="shared" ca="1" si="216"/>
        <v>0</v>
      </c>
      <c r="CV114" s="57">
        <f t="shared" ca="1" si="216"/>
        <v>0</v>
      </c>
      <c r="CW114" s="57">
        <f t="shared" ca="1" si="216"/>
        <v>0</v>
      </c>
      <c r="CX114" s="57">
        <f t="shared" ca="1" si="216"/>
        <v>0</v>
      </c>
      <c r="CY114" s="57">
        <f t="shared" ca="1" si="216"/>
        <v>0</v>
      </c>
      <c r="CZ114" s="57">
        <f t="shared" ca="1" si="216"/>
        <v>0</v>
      </c>
      <c r="DA114" s="57">
        <f t="shared" ca="1" si="216"/>
        <v>0</v>
      </c>
      <c r="DB114" s="57">
        <f t="shared" ca="1" si="216"/>
        <v>0</v>
      </c>
      <c r="DC114" s="57">
        <f t="shared" ca="1" si="216"/>
        <v>0</v>
      </c>
      <c r="DD114" s="57">
        <f t="shared" ca="1" si="216"/>
        <v>0</v>
      </c>
      <c r="DE114" s="57">
        <f t="shared" ca="1" si="216"/>
        <v>0</v>
      </c>
      <c r="DF114" s="57">
        <f t="shared" ca="1" si="216"/>
        <v>0</v>
      </c>
      <c r="DG114" s="57">
        <f t="shared" ca="1" si="216"/>
        <v>0</v>
      </c>
      <c r="DH114" s="57">
        <f t="shared" ca="1" si="216"/>
        <v>0</v>
      </c>
      <c r="DI114" s="57">
        <f t="shared" ca="1" si="216"/>
        <v>0</v>
      </c>
      <c r="DJ114" s="57">
        <f t="shared" ca="1" si="216"/>
        <v>0</v>
      </c>
      <c r="DK114" s="57">
        <f t="shared" ca="1" si="216"/>
        <v>0</v>
      </c>
      <c r="DL114" s="57">
        <f t="shared" ca="1" si="216"/>
        <v>0</v>
      </c>
      <c r="DM114" s="57">
        <f t="shared" ca="1" si="216"/>
        <v>0</v>
      </c>
      <c r="DN114" s="57">
        <f t="shared" ca="1" si="216"/>
        <v>0</v>
      </c>
      <c r="DO114" s="57">
        <f t="shared" ca="1" si="216"/>
        <v>0</v>
      </c>
      <c r="DP114" s="57">
        <f t="shared" ca="1" si="216"/>
        <v>0</v>
      </c>
      <c r="DQ114" s="57">
        <f t="shared" ca="1" si="216"/>
        <v>0</v>
      </c>
      <c r="DR114" s="57">
        <f t="shared" ca="1" si="216"/>
        <v>0</v>
      </c>
      <c r="DS114" s="57">
        <f t="shared" ca="1" si="216"/>
        <v>0</v>
      </c>
      <c r="DT114" s="57">
        <f t="shared" ca="1" si="216"/>
        <v>0</v>
      </c>
      <c r="DU114" s="57">
        <f t="shared" ca="1" si="216"/>
        <v>0</v>
      </c>
      <c r="DV114" s="57">
        <f t="shared" ca="1" si="216"/>
        <v>0</v>
      </c>
      <c r="DW114" s="57">
        <f t="shared" ca="1" si="216"/>
        <v>0</v>
      </c>
      <c r="DX114" s="57">
        <f t="shared" ca="1" si="216"/>
        <v>0</v>
      </c>
      <c r="DY114" s="57">
        <f t="shared" ca="1" si="216"/>
        <v>0</v>
      </c>
      <c r="DZ114" s="57">
        <f t="shared" ca="1" si="216"/>
        <v>0</v>
      </c>
      <c r="EA114" s="57">
        <f t="shared" ca="1" si="216"/>
        <v>0</v>
      </c>
      <c r="EB114" s="57">
        <f t="shared" ca="1" si="216"/>
        <v>0</v>
      </c>
      <c r="EC114" s="57">
        <f t="shared" ca="1" si="216"/>
        <v>0</v>
      </c>
      <c r="ED114" s="57">
        <f t="shared" ca="1" si="216"/>
        <v>0</v>
      </c>
      <c r="EE114" s="57">
        <f t="shared" ca="1" si="216"/>
        <v>0</v>
      </c>
      <c r="EF114" s="57">
        <f t="shared" ca="1" si="216"/>
        <v>0</v>
      </c>
      <c r="EG114" s="57">
        <f t="shared" ca="1" si="216"/>
        <v>0</v>
      </c>
      <c r="EH114" s="57">
        <f t="shared" ca="1" si="216"/>
        <v>0</v>
      </c>
      <c r="EI114" s="57">
        <f t="shared" ca="1" si="216"/>
        <v>0</v>
      </c>
      <c r="EJ114" s="57">
        <f t="shared" ca="1" si="216"/>
        <v>0</v>
      </c>
      <c r="EK114" s="57">
        <f t="shared" ca="1" si="216"/>
        <v>0</v>
      </c>
      <c r="EL114" s="57">
        <f t="shared" ca="1" si="216"/>
        <v>0</v>
      </c>
      <c r="EM114" s="57">
        <f t="shared" ca="1" si="216"/>
        <v>0</v>
      </c>
      <c r="EN114" s="57">
        <f t="shared" ca="1" si="216"/>
        <v>0</v>
      </c>
      <c r="EO114" s="57">
        <f t="shared" ca="1" si="216"/>
        <v>0</v>
      </c>
      <c r="EP114" s="57">
        <f t="shared" ca="1" si="216"/>
        <v>0</v>
      </c>
    </row>
    <row r="115" spans="1:147" x14ac:dyDescent="0.2">
      <c r="A115" t="s">
        <v>101</v>
      </c>
      <c r="AA115" s="57">
        <f ca="1">SUM(AA$113:AA$114)</f>
        <v>616407.1243034238</v>
      </c>
      <c r="AB115" s="57">
        <f ca="1">SUM(AB$112:AB$114)</f>
        <v>1239990.4576367573</v>
      </c>
      <c r="AC115" s="57">
        <f t="shared" ref="AC115:AF115" ca="1" si="217">SUM(AC$112:AC$114)</f>
        <v>1863573.7909700908</v>
      </c>
      <c r="AD115" s="57">
        <f t="shared" ca="1" si="217"/>
        <v>2487157.1243034243</v>
      </c>
      <c r="AE115" s="57">
        <f t="shared" ca="1" si="217"/>
        <v>3110740.4576367578</v>
      </c>
      <c r="AF115" s="57">
        <f t="shared" ca="1" si="217"/>
        <v>3734323.7909700912</v>
      </c>
      <c r="AG115" s="57">
        <f t="shared" ref="AG115" ca="1" si="218">SUM(AG112:AG114)</f>
        <v>0</v>
      </c>
      <c r="AH115" s="57">
        <f t="shared" ref="AH115:CS115" ca="1" si="219">SUM(AH112:AH114)</f>
        <v>0</v>
      </c>
      <c r="AI115" s="57">
        <f t="shared" ca="1" si="219"/>
        <v>0</v>
      </c>
      <c r="AJ115" s="57">
        <f t="shared" ca="1" si="219"/>
        <v>0</v>
      </c>
      <c r="AK115" s="57">
        <f t="shared" ca="1" si="219"/>
        <v>0</v>
      </c>
      <c r="AL115" s="57">
        <f t="shared" ca="1" si="219"/>
        <v>0</v>
      </c>
      <c r="AM115" s="57">
        <f t="shared" ca="1" si="219"/>
        <v>0</v>
      </c>
      <c r="AN115" s="57">
        <f t="shared" ca="1" si="219"/>
        <v>0</v>
      </c>
      <c r="AO115" s="57">
        <f t="shared" ca="1" si="219"/>
        <v>0</v>
      </c>
      <c r="AP115" s="57">
        <f t="shared" ca="1" si="219"/>
        <v>0</v>
      </c>
      <c r="AQ115" s="57">
        <f t="shared" ca="1" si="219"/>
        <v>0</v>
      </c>
      <c r="AR115" s="57">
        <f t="shared" ca="1" si="219"/>
        <v>0</v>
      </c>
      <c r="AS115" s="57">
        <f t="shared" ca="1" si="219"/>
        <v>0</v>
      </c>
      <c r="AT115" s="57">
        <f t="shared" ca="1" si="219"/>
        <v>0</v>
      </c>
      <c r="AU115" s="57">
        <f t="shared" ca="1" si="219"/>
        <v>0</v>
      </c>
      <c r="AV115" s="57">
        <f t="shared" ca="1" si="219"/>
        <v>0</v>
      </c>
      <c r="AW115" s="57">
        <f t="shared" ca="1" si="219"/>
        <v>0</v>
      </c>
      <c r="AX115" s="57">
        <f t="shared" ca="1" si="219"/>
        <v>0</v>
      </c>
      <c r="AY115" s="57">
        <f t="shared" ca="1" si="219"/>
        <v>0</v>
      </c>
      <c r="AZ115" s="57">
        <f t="shared" ca="1" si="219"/>
        <v>0</v>
      </c>
      <c r="BA115" s="57">
        <f t="shared" ca="1" si="219"/>
        <v>0</v>
      </c>
      <c r="BB115" s="57">
        <f t="shared" ca="1" si="219"/>
        <v>0</v>
      </c>
      <c r="BC115" s="57">
        <f t="shared" ca="1" si="219"/>
        <v>0</v>
      </c>
      <c r="BD115" s="57">
        <f t="shared" ca="1" si="219"/>
        <v>0</v>
      </c>
      <c r="BE115" s="57">
        <f t="shared" ca="1" si="219"/>
        <v>0</v>
      </c>
      <c r="BF115" s="57">
        <f t="shared" ca="1" si="219"/>
        <v>0</v>
      </c>
      <c r="BG115" s="57">
        <f t="shared" ca="1" si="219"/>
        <v>0</v>
      </c>
      <c r="BH115" s="57">
        <f t="shared" ca="1" si="219"/>
        <v>0</v>
      </c>
      <c r="BI115" s="57">
        <f t="shared" ca="1" si="219"/>
        <v>0</v>
      </c>
      <c r="BJ115" s="57">
        <f t="shared" ca="1" si="219"/>
        <v>0</v>
      </c>
      <c r="BK115" s="57">
        <f t="shared" ca="1" si="219"/>
        <v>0</v>
      </c>
      <c r="BL115" s="57">
        <f t="shared" ca="1" si="219"/>
        <v>0</v>
      </c>
      <c r="BM115" s="57">
        <f t="shared" ca="1" si="219"/>
        <v>0</v>
      </c>
      <c r="BN115" s="57">
        <f t="shared" ca="1" si="219"/>
        <v>0</v>
      </c>
      <c r="BO115" s="57">
        <f t="shared" ca="1" si="219"/>
        <v>0</v>
      </c>
      <c r="BP115" s="57">
        <f t="shared" ca="1" si="219"/>
        <v>0</v>
      </c>
      <c r="BQ115" s="57">
        <f t="shared" ca="1" si="219"/>
        <v>0</v>
      </c>
      <c r="BR115" s="57">
        <f t="shared" ca="1" si="219"/>
        <v>0</v>
      </c>
      <c r="BS115" s="57">
        <f t="shared" ca="1" si="219"/>
        <v>0</v>
      </c>
      <c r="BT115" s="57">
        <f t="shared" ca="1" si="219"/>
        <v>0</v>
      </c>
      <c r="BU115" s="57">
        <f t="shared" ca="1" si="219"/>
        <v>0</v>
      </c>
      <c r="BV115" s="57">
        <f t="shared" ca="1" si="219"/>
        <v>0</v>
      </c>
      <c r="BW115" s="57">
        <f t="shared" ca="1" si="219"/>
        <v>0</v>
      </c>
      <c r="BX115" s="57">
        <f t="shared" ca="1" si="219"/>
        <v>0</v>
      </c>
      <c r="BY115" s="57">
        <f t="shared" ca="1" si="219"/>
        <v>0</v>
      </c>
      <c r="BZ115" s="57">
        <f t="shared" ca="1" si="219"/>
        <v>0</v>
      </c>
      <c r="CA115" s="57">
        <f t="shared" ca="1" si="219"/>
        <v>0</v>
      </c>
      <c r="CB115" s="57">
        <f t="shared" ca="1" si="219"/>
        <v>0</v>
      </c>
      <c r="CC115" s="57">
        <f t="shared" ca="1" si="219"/>
        <v>0</v>
      </c>
      <c r="CD115" s="57">
        <f t="shared" ca="1" si="219"/>
        <v>0</v>
      </c>
      <c r="CE115" s="57">
        <f t="shared" ca="1" si="219"/>
        <v>0</v>
      </c>
      <c r="CF115" s="57">
        <f t="shared" ca="1" si="219"/>
        <v>0</v>
      </c>
      <c r="CG115" s="57">
        <f t="shared" ca="1" si="219"/>
        <v>0</v>
      </c>
      <c r="CH115" s="57">
        <f t="shared" ca="1" si="219"/>
        <v>0</v>
      </c>
      <c r="CI115" s="57">
        <f t="shared" ca="1" si="219"/>
        <v>0</v>
      </c>
      <c r="CJ115" s="57">
        <f t="shared" ca="1" si="219"/>
        <v>0</v>
      </c>
      <c r="CK115" s="57">
        <f t="shared" ca="1" si="219"/>
        <v>0</v>
      </c>
      <c r="CL115" s="57">
        <f t="shared" ca="1" si="219"/>
        <v>0</v>
      </c>
      <c r="CM115" s="57">
        <f t="shared" ca="1" si="219"/>
        <v>0</v>
      </c>
      <c r="CN115" s="57">
        <f t="shared" ca="1" si="219"/>
        <v>0</v>
      </c>
      <c r="CO115" s="57">
        <f t="shared" ca="1" si="219"/>
        <v>0</v>
      </c>
      <c r="CP115" s="57">
        <f t="shared" ca="1" si="219"/>
        <v>0</v>
      </c>
      <c r="CQ115" s="57">
        <f t="shared" ca="1" si="219"/>
        <v>0</v>
      </c>
      <c r="CR115" s="57">
        <f t="shared" ca="1" si="219"/>
        <v>0</v>
      </c>
      <c r="CS115" s="57">
        <f t="shared" ca="1" si="219"/>
        <v>0</v>
      </c>
      <c r="CT115" s="57">
        <f t="shared" ref="CT115:EP115" ca="1" si="220">SUM(CT112:CT114)</f>
        <v>0</v>
      </c>
      <c r="CU115" s="57">
        <f t="shared" ca="1" si="220"/>
        <v>0</v>
      </c>
      <c r="CV115" s="57">
        <f t="shared" ca="1" si="220"/>
        <v>0</v>
      </c>
      <c r="CW115" s="57">
        <f t="shared" ca="1" si="220"/>
        <v>0</v>
      </c>
      <c r="CX115" s="57">
        <f t="shared" ca="1" si="220"/>
        <v>0</v>
      </c>
      <c r="CY115" s="57">
        <f t="shared" ca="1" si="220"/>
        <v>0</v>
      </c>
      <c r="CZ115" s="57">
        <f t="shared" ca="1" si="220"/>
        <v>0</v>
      </c>
      <c r="DA115" s="57">
        <f t="shared" ca="1" si="220"/>
        <v>0</v>
      </c>
      <c r="DB115" s="57">
        <f t="shared" ca="1" si="220"/>
        <v>0</v>
      </c>
      <c r="DC115" s="57">
        <f t="shared" ca="1" si="220"/>
        <v>0</v>
      </c>
      <c r="DD115" s="57">
        <f t="shared" ca="1" si="220"/>
        <v>0</v>
      </c>
      <c r="DE115" s="57">
        <f t="shared" ca="1" si="220"/>
        <v>0</v>
      </c>
      <c r="DF115" s="57">
        <f t="shared" ca="1" si="220"/>
        <v>0</v>
      </c>
      <c r="DG115" s="57">
        <f t="shared" ca="1" si="220"/>
        <v>0</v>
      </c>
      <c r="DH115" s="57">
        <f t="shared" ca="1" si="220"/>
        <v>0</v>
      </c>
      <c r="DI115" s="57">
        <f t="shared" ca="1" si="220"/>
        <v>0</v>
      </c>
      <c r="DJ115" s="57">
        <f t="shared" ca="1" si="220"/>
        <v>0</v>
      </c>
      <c r="DK115" s="57">
        <f t="shared" ca="1" si="220"/>
        <v>0</v>
      </c>
      <c r="DL115" s="57">
        <f t="shared" ca="1" si="220"/>
        <v>0</v>
      </c>
      <c r="DM115" s="57">
        <f t="shared" ca="1" si="220"/>
        <v>0</v>
      </c>
      <c r="DN115" s="57">
        <f t="shared" ca="1" si="220"/>
        <v>0</v>
      </c>
      <c r="DO115" s="57">
        <f t="shared" ca="1" si="220"/>
        <v>0</v>
      </c>
      <c r="DP115" s="57">
        <f t="shared" ca="1" si="220"/>
        <v>0</v>
      </c>
      <c r="DQ115" s="57">
        <f t="shared" ca="1" si="220"/>
        <v>0</v>
      </c>
      <c r="DR115" s="57">
        <f t="shared" ca="1" si="220"/>
        <v>0</v>
      </c>
      <c r="DS115" s="57">
        <f t="shared" ca="1" si="220"/>
        <v>0</v>
      </c>
      <c r="DT115" s="57">
        <f t="shared" ca="1" si="220"/>
        <v>0</v>
      </c>
      <c r="DU115" s="57">
        <f t="shared" ca="1" si="220"/>
        <v>0</v>
      </c>
      <c r="DV115" s="57">
        <f t="shared" ca="1" si="220"/>
        <v>0</v>
      </c>
      <c r="DW115" s="57">
        <f t="shared" ca="1" si="220"/>
        <v>0</v>
      </c>
      <c r="DX115" s="57">
        <f t="shared" ca="1" si="220"/>
        <v>0</v>
      </c>
      <c r="DY115" s="57">
        <f t="shared" ca="1" si="220"/>
        <v>0</v>
      </c>
      <c r="DZ115" s="57">
        <f t="shared" ca="1" si="220"/>
        <v>0</v>
      </c>
      <c r="EA115" s="57">
        <f t="shared" ca="1" si="220"/>
        <v>0</v>
      </c>
      <c r="EB115" s="57">
        <f t="shared" ca="1" si="220"/>
        <v>0</v>
      </c>
      <c r="EC115" s="57">
        <f t="shared" ca="1" si="220"/>
        <v>0</v>
      </c>
      <c r="ED115" s="57">
        <f t="shared" ca="1" si="220"/>
        <v>0</v>
      </c>
      <c r="EE115" s="57">
        <f t="shared" ca="1" si="220"/>
        <v>0</v>
      </c>
      <c r="EF115" s="57">
        <f t="shared" ca="1" si="220"/>
        <v>0</v>
      </c>
      <c r="EG115" s="57">
        <f t="shared" ca="1" si="220"/>
        <v>0</v>
      </c>
      <c r="EH115" s="57">
        <f t="shared" ca="1" si="220"/>
        <v>0</v>
      </c>
      <c r="EI115" s="57">
        <f t="shared" ca="1" si="220"/>
        <v>0</v>
      </c>
      <c r="EJ115" s="57">
        <f t="shared" ca="1" si="220"/>
        <v>0</v>
      </c>
      <c r="EK115" s="57">
        <f t="shared" ca="1" si="220"/>
        <v>0</v>
      </c>
      <c r="EL115" s="57">
        <f t="shared" ca="1" si="220"/>
        <v>0</v>
      </c>
      <c r="EM115" s="57">
        <f t="shared" ca="1" si="220"/>
        <v>0</v>
      </c>
      <c r="EN115" s="57">
        <f t="shared" ca="1" si="220"/>
        <v>0</v>
      </c>
      <c r="EO115" s="57">
        <f t="shared" ca="1" si="220"/>
        <v>0</v>
      </c>
      <c r="EP115" s="57">
        <f t="shared" ca="1" si="220"/>
        <v>0</v>
      </c>
    </row>
    <row r="116" spans="1:147" s="71" customFormat="1" ht="17" thickBot="1" x14ac:dyDescent="0.25">
      <c r="A116" s="71" t="s">
        <v>25</v>
      </c>
      <c r="Y116" s="74">
        <f ca="1">(Y105+Cnstr_Debt_Int)-(AA109+AF115)</f>
        <v>9</v>
      </c>
      <c r="Z116" s="72"/>
      <c r="AA116" s="73"/>
      <c r="AB116" s="73"/>
      <c r="AC116" s="73"/>
      <c r="AD116" s="73"/>
      <c r="AE116" s="73"/>
      <c r="AF116" s="73"/>
      <c r="AG116" s="73"/>
      <c r="AH116" s="73"/>
      <c r="AI116" s="73"/>
      <c r="AJ116" s="73"/>
      <c r="AK116" s="73"/>
      <c r="AL116" s="73"/>
      <c r="AM116" s="73"/>
      <c r="AN116" s="73"/>
      <c r="AO116" s="73"/>
      <c r="AP116" s="73"/>
      <c r="AQ116" s="73"/>
      <c r="AR116" s="73"/>
      <c r="AS116" s="73"/>
      <c r="AT116" s="73"/>
      <c r="AU116" s="73"/>
      <c r="AV116" s="73"/>
      <c r="AW116" s="73"/>
      <c r="AX116" s="73"/>
      <c r="AY116" s="73"/>
      <c r="AZ116" s="73"/>
      <c r="BA116" s="73"/>
      <c r="BB116" s="73"/>
      <c r="BC116" s="73"/>
      <c r="BD116" s="73"/>
      <c r="BE116" s="73"/>
      <c r="BF116" s="73"/>
      <c r="BG116" s="73"/>
      <c r="BH116" s="73"/>
      <c r="BI116" s="73"/>
      <c r="BJ116" s="73"/>
      <c r="BK116" s="73"/>
      <c r="BL116" s="73"/>
      <c r="BM116" s="73"/>
      <c r="BN116" s="73"/>
      <c r="BO116" s="73"/>
      <c r="BP116" s="73"/>
      <c r="BQ116" s="73"/>
      <c r="BR116" s="73"/>
      <c r="BS116" s="73"/>
      <c r="BT116" s="73"/>
      <c r="BU116" s="73"/>
      <c r="BV116" s="73"/>
      <c r="BW116" s="73"/>
      <c r="BX116" s="73"/>
      <c r="BY116" s="73"/>
      <c r="BZ116" s="73"/>
      <c r="CA116" s="73"/>
      <c r="CB116" s="73"/>
      <c r="CC116" s="73"/>
      <c r="CD116" s="73"/>
      <c r="CE116" s="73"/>
      <c r="CF116" s="73"/>
      <c r="CG116" s="73"/>
      <c r="CH116" s="73"/>
      <c r="CI116" s="73"/>
      <c r="CJ116" s="73"/>
      <c r="CK116" s="73"/>
      <c r="CL116" s="73"/>
      <c r="CM116" s="73"/>
      <c r="CN116" s="73"/>
      <c r="CO116" s="73"/>
      <c r="CP116" s="73"/>
      <c r="CQ116" s="73"/>
      <c r="CR116" s="73"/>
      <c r="CS116" s="73"/>
      <c r="CT116" s="73"/>
      <c r="CU116" s="73"/>
      <c r="CV116" s="73"/>
      <c r="CW116" s="73"/>
      <c r="CX116" s="73"/>
      <c r="CY116" s="73"/>
      <c r="CZ116" s="73"/>
      <c r="DA116" s="73"/>
      <c r="DB116" s="73"/>
      <c r="DC116" s="73"/>
      <c r="DD116" s="73"/>
      <c r="DE116" s="73"/>
      <c r="DF116" s="73"/>
      <c r="DG116" s="73"/>
      <c r="DH116" s="73"/>
      <c r="DI116" s="73"/>
      <c r="DJ116" s="73"/>
      <c r="DK116" s="73"/>
      <c r="DL116" s="73"/>
      <c r="DM116" s="73"/>
      <c r="DN116" s="73"/>
      <c r="DO116" s="73"/>
      <c r="DP116" s="73"/>
      <c r="DQ116" s="73"/>
      <c r="DR116" s="73"/>
      <c r="DS116" s="73"/>
      <c r="DT116" s="73"/>
      <c r="DU116" s="73"/>
      <c r="DV116" s="73"/>
      <c r="DW116" s="73"/>
      <c r="DX116" s="73"/>
      <c r="DY116" s="73"/>
      <c r="DZ116" s="73"/>
      <c r="EA116" s="73"/>
      <c r="EB116" s="73"/>
      <c r="EC116" s="73"/>
      <c r="ED116" s="73"/>
      <c r="EE116" s="73"/>
      <c r="EF116" s="73"/>
      <c r="EG116" s="73"/>
      <c r="EH116" s="73"/>
      <c r="EI116" s="73"/>
      <c r="EJ116" s="73"/>
      <c r="EK116" s="73"/>
      <c r="EL116" s="73"/>
      <c r="EM116" s="73"/>
      <c r="EN116" s="73"/>
      <c r="EO116" s="73"/>
      <c r="EP116" s="73"/>
      <c r="EQ116" s="72"/>
    </row>
    <row r="117" spans="1:147" s="42" customFormat="1" x14ac:dyDescent="0.2"/>
    <row r="118" spans="1:147" x14ac:dyDescent="0.2">
      <c r="A118" t="s">
        <v>102</v>
      </c>
      <c r="AA118" s="58">
        <f t="shared" ref="AA118:BF118" si="221">IF(AA3&gt;Construction_Month-1,0,-3+AA3*(6/Construction_Month))</f>
        <v>-2</v>
      </c>
      <c r="AB118" s="58">
        <f t="shared" si="221"/>
        <v>-1</v>
      </c>
      <c r="AC118" s="58">
        <f t="shared" si="221"/>
        <v>0</v>
      </c>
      <c r="AD118" s="58">
        <f t="shared" si="221"/>
        <v>1</v>
      </c>
      <c r="AE118" s="58">
        <f t="shared" si="221"/>
        <v>2</v>
      </c>
      <c r="AF118" s="58">
        <f t="shared" si="221"/>
        <v>0</v>
      </c>
      <c r="AG118" s="58">
        <f t="shared" si="221"/>
        <v>0</v>
      </c>
      <c r="AH118" s="58">
        <f t="shared" si="221"/>
        <v>0</v>
      </c>
      <c r="AI118" s="58">
        <f t="shared" si="221"/>
        <v>0</v>
      </c>
      <c r="AJ118" s="58">
        <f t="shared" si="221"/>
        <v>0</v>
      </c>
      <c r="AK118" s="58">
        <f t="shared" si="221"/>
        <v>0</v>
      </c>
      <c r="AL118" s="58">
        <f t="shared" si="221"/>
        <v>0</v>
      </c>
      <c r="AM118" s="58">
        <f t="shared" si="221"/>
        <v>0</v>
      </c>
      <c r="AN118" s="58">
        <f t="shared" si="221"/>
        <v>0</v>
      </c>
      <c r="AO118" s="58">
        <f t="shared" si="221"/>
        <v>0</v>
      </c>
      <c r="AP118" s="58">
        <f t="shared" si="221"/>
        <v>0</v>
      </c>
      <c r="AQ118" s="58">
        <f t="shared" si="221"/>
        <v>0</v>
      </c>
      <c r="AR118" s="58">
        <f t="shared" si="221"/>
        <v>0</v>
      </c>
      <c r="AS118" s="58">
        <f t="shared" si="221"/>
        <v>0</v>
      </c>
      <c r="AT118" s="58">
        <f t="shared" si="221"/>
        <v>0</v>
      </c>
      <c r="AU118" s="58">
        <f t="shared" si="221"/>
        <v>0</v>
      </c>
      <c r="AV118" s="58">
        <f t="shared" si="221"/>
        <v>0</v>
      </c>
      <c r="AW118" s="58">
        <f t="shared" si="221"/>
        <v>0</v>
      </c>
      <c r="AX118" s="58">
        <f t="shared" si="221"/>
        <v>0</v>
      </c>
      <c r="AY118" s="58">
        <f t="shared" si="221"/>
        <v>0</v>
      </c>
      <c r="AZ118" s="58">
        <f t="shared" si="221"/>
        <v>0</v>
      </c>
      <c r="BA118" s="58">
        <f t="shared" si="221"/>
        <v>0</v>
      </c>
      <c r="BB118" s="58">
        <f t="shared" si="221"/>
        <v>0</v>
      </c>
      <c r="BC118" s="58">
        <f t="shared" si="221"/>
        <v>0</v>
      </c>
      <c r="BD118" s="58">
        <f t="shared" si="221"/>
        <v>0</v>
      </c>
      <c r="BE118" s="58">
        <f t="shared" si="221"/>
        <v>0</v>
      </c>
      <c r="BF118" s="58">
        <f t="shared" si="221"/>
        <v>0</v>
      </c>
      <c r="BG118" s="58">
        <f t="shared" ref="BG118:CL118" si="222">IF(BG3&gt;Construction_Month-1,0,-3+BG3*(6/Construction_Month))</f>
        <v>0</v>
      </c>
      <c r="BH118" s="58">
        <f t="shared" si="222"/>
        <v>0</v>
      </c>
      <c r="BI118" s="58">
        <f t="shared" si="222"/>
        <v>0</v>
      </c>
      <c r="BJ118" s="58">
        <f t="shared" si="222"/>
        <v>0</v>
      </c>
      <c r="BK118" s="58">
        <f t="shared" si="222"/>
        <v>0</v>
      </c>
      <c r="BL118" s="58">
        <f t="shared" si="222"/>
        <v>0</v>
      </c>
      <c r="BM118" s="58">
        <f t="shared" si="222"/>
        <v>0</v>
      </c>
      <c r="BN118" s="58">
        <f t="shared" si="222"/>
        <v>0</v>
      </c>
      <c r="BO118" s="58">
        <f t="shared" si="222"/>
        <v>0</v>
      </c>
      <c r="BP118" s="58">
        <f t="shared" si="222"/>
        <v>0</v>
      </c>
      <c r="BQ118" s="58">
        <f t="shared" si="222"/>
        <v>0</v>
      </c>
      <c r="BR118" s="58">
        <f t="shared" si="222"/>
        <v>0</v>
      </c>
      <c r="BS118" s="58">
        <f t="shared" si="222"/>
        <v>0</v>
      </c>
      <c r="BT118" s="58">
        <f t="shared" si="222"/>
        <v>0</v>
      </c>
      <c r="BU118" s="58">
        <f t="shared" si="222"/>
        <v>0</v>
      </c>
      <c r="BV118" s="58">
        <f t="shared" si="222"/>
        <v>0</v>
      </c>
      <c r="BW118" s="58">
        <f t="shared" si="222"/>
        <v>0</v>
      </c>
      <c r="BX118" s="58">
        <f t="shared" si="222"/>
        <v>0</v>
      </c>
      <c r="BY118" s="58">
        <f t="shared" si="222"/>
        <v>0</v>
      </c>
      <c r="BZ118" s="58">
        <f t="shared" si="222"/>
        <v>0</v>
      </c>
      <c r="CA118" s="58">
        <f t="shared" si="222"/>
        <v>0</v>
      </c>
      <c r="CB118" s="58">
        <f t="shared" si="222"/>
        <v>0</v>
      </c>
      <c r="CC118" s="58">
        <f t="shared" si="222"/>
        <v>0</v>
      </c>
      <c r="CD118" s="58">
        <f t="shared" si="222"/>
        <v>0</v>
      </c>
      <c r="CE118" s="58">
        <f t="shared" si="222"/>
        <v>0</v>
      </c>
      <c r="CF118" s="58">
        <f t="shared" si="222"/>
        <v>0</v>
      </c>
      <c r="CG118" s="58">
        <f t="shared" si="222"/>
        <v>0</v>
      </c>
      <c r="CH118" s="58">
        <f t="shared" si="222"/>
        <v>0</v>
      </c>
      <c r="CI118" s="58">
        <f t="shared" si="222"/>
        <v>0</v>
      </c>
      <c r="CJ118" s="58">
        <f t="shared" si="222"/>
        <v>0</v>
      </c>
      <c r="CK118" s="58">
        <f t="shared" si="222"/>
        <v>0</v>
      </c>
      <c r="CL118" s="58">
        <f t="shared" si="222"/>
        <v>0</v>
      </c>
      <c r="CM118" s="58">
        <f t="shared" ref="CM118:DR118" si="223">IF(CM3&gt;Construction_Month-1,0,-3+CM3*(6/Construction_Month))</f>
        <v>0</v>
      </c>
      <c r="CN118" s="58">
        <f t="shared" si="223"/>
        <v>0</v>
      </c>
      <c r="CO118" s="58">
        <f t="shared" si="223"/>
        <v>0</v>
      </c>
      <c r="CP118" s="58">
        <f t="shared" si="223"/>
        <v>0</v>
      </c>
      <c r="CQ118" s="58">
        <f t="shared" si="223"/>
        <v>0</v>
      </c>
      <c r="CR118" s="58">
        <f t="shared" si="223"/>
        <v>0</v>
      </c>
      <c r="CS118" s="58">
        <f t="shared" si="223"/>
        <v>0</v>
      </c>
      <c r="CT118" s="58">
        <f t="shared" si="223"/>
        <v>0</v>
      </c>
      <c r="CU118" s="58">
        <f t="shared" si="223"/>
        <v>0</v>
      </c>
      <c r="CV118" s="58">
        <f t="shared" si="223"/>
        <v>0</v>
      </c>
      <c r="CW118" s="58">
        <f t="shared" si="223"/>
        <v>0</v>
      </c>
      <c r="CX118" s="58">
        <f t="shared" si="223"/>
        <v>0</v>
      </c>
      <c r="CY118" s="58">
        <f t="shared" si="223"/>
        <v>0</v>
      </c>
      <c r="CZ118" s="58">
        <f t="shared" si="223"/>
        <v>0</v>
      </c>
      <c r="DA118" s="58">
        <f t="shared" si="223"/>
        <v>0</v>
      </c>
      <c r="DB118" s="58">
        <f t="shared" si="223"/>
        <v>0</v>
      </c>
      <c r="DC118" s="58">
        <f t="shared" si="223"/>
        <v>0</v>
      </c>
      <c r="DD118" s="58">
        <f t="shared" si="223"/>
        <v>0</v>
      </c>
      <c r="DE118" s="58">
        <f t="shared" si="223"/>
        <v>0</v>
      </c>
      <c r="DF118" s="58">
        <f t="shared" si="223"/>
        <v>0</v>
      </c>
      <c r="DG118" s="58">
        <f t="shared" si="223"/>
        <v>0</v>
      </c>
      <c r="DH118" s="58">
        <f t="shared" si="223"/>
        <v>0</v>
      </c>
      <c r="DI118" s="58">
        <f t="shared" si="223"/>
        <v>0</v>
      </c>
      <c r="DJ118" s="58">
        <f t="shared" si="223"/>
        <v>0</v>
      </c>
      <c r="DK118" s="58">
        <f t="shared" si="223"/>
        <v>0</v>
      </c>
      <c r="DL118" s="58">
        <f t="shared" si="223"/>
        <v>0</v>
      </c>
      <c r="DM118" s="58">
        <f t="shared" si="223"/>
        <v>0</v>
      </c>
      <c r="DN118" s="58">
        <f t="shared" si="223"/>
        <v>0</v>
      </c>
      <c r="DO118" s="58">
        <f t="shared" si="223"/>
        <v>0</v>
      </c>
      <c r="DP118" s="58">
        <f t="shared" si="223"/>
        <v>0</v>
      </c>
      <c r="DQ118" s="58">
        <f t="shared" si="223"/>
        <v>0</v>
      </c>
      <c r="DR118" s="58">
        <f t="shared" si="223"/>
        <v>0</v>
      </c>
      <c r="DS118" s="58">
        <f t="shared" ref="DS118:EP118" si="224">IF(DS3&gt;Construction_Month-1,0,-3+DS3*(6/Construction_Month))</f>
        <v>0</v>
      </c>
      <c r="DT118" s="58">
        <f t="shared" si="224"/>
        <v>0</v>
      </c>
      <c r="DU118" s="58">
        <f t="shared" si="224"/>
        <v>0</v>
      </c>
      <c r="DV118" s="58">
        <f t="shared" si="224"/>
        <v>0</v>
      </c>
      <c r="DW118" s="58">
        <f t="shared" si="224"/>
        <v>0</v>
      </c>
      <c r="DX118" s="58">
        <f t="shared" si="224"/>
        <v>0</v>
      </c>
      <c r="DY118" s="58">
        <f t="shared" si="224"/>
        <v>0</v>
      </c>
      <c r="DZ118" s="58">
        <f t="shared" si="224"/>
        <v>0</v>
      </c>
      <c r="EA118" s="58">
        <f t="shared" si="224"/>
        <v>0</v>
      </c>
      <c r="EB118" s="58">
        <f t="shared" si="224"/>
        <v>0</v>
      </c>
      <c r="EC118" s="58">
        <f t="shared" si="224"/>
        <v>0</v>
      </c>
      <c r="ED118" s="58">
        <f t="shared" si="224"/>
        <v>0</v>
      </c>
      <c r="EE118" s="58">
        <f t="shared" si="224"/>
        <v>0</v>
      </c>
      <c r="EF118" s="58">
        <f t="shared" si="224"/>
        <v>0</v>
      </c>
      <c r="EG118" s="58">
        <f t="shared" si="224"/>
        <v>0</v>
      </c>
      <c r="EH118" s="58">
        <f t="shared" si="224"/>
        <v>0</v>
      </c>
      <c r="EI118" s="58">
        <f t="shared" si="224"/>
        <v>0</v>
      </c>
      <c r="EJ118" s="58">
        <f t="shared" si="224"/>
        <v>0</v>
      </c>
      <c r="EK118" s="58">
        <f t="shared" si="224"/>
        <v>0</v>
      </c>
      <c r="EL118" s="58">
        <f t="shared" si="224"/>
        <v>0</v>
      </c>
      <c r="EM118" s="58">
        <f t="shared" si="224"/>
        <v>0</v>
      </c>
      <c r="EN118" s="58">
        <f t="shared" si="224"/>
        <v>0</v>
      </c>
      <c r="EO118" s="58">
        <f t="shared" si="224"/>
        <v>0</v>
      </c>
      <c r="EP118" s="58">
        <f t="shared" si="224"/>
        <v>0</v>
      </c>
    </row>
    <row r="120" spans="1:147" x14ac:dyDescent="0.2">
      <c r="A120" t="s">
        <v>103</v>
      </c>
      <c r="AA120" s="52">
        <f t="shared" ref="AA120:BF120" si="225">IF(AA3&gt;=Construction_Month,1,NORMSDIST(AA118))</f>
        <v>2.2750131948179191E-2</v>
      </c>
      <c r="AB120" s="52">
        <f t="shared" si="225"/>
        <v>0.15865525393145699</v>
      </c>
      <c r="AC120" s="52">
        <f t="shared" si="225"/>
        <v>0.5</v>
      </c>
      <c r="AD120" s="52">
        <f t="shared" si="225"/>
        <v>0.84134474606854304</v>
      </c>
      <c r="AE120" s="52">
        <f t="shared" si="225"/>
        <v>0.97724986805182079</v>
      </c>
      <c r="AF120" s="52">
        <f t="shared" si="225"/>
        <v>1</v>
      </c>
      <c r="AG120" s="52">
        <f t="shared" si="225"/>
        <v>1</v>
      </c>
      <c r="AH120" s="52">
        <f t="shared" si="225"/>
        <v>1</v>
      </c>
      <c r="AI120" s="52">
        <f t="shared" si="225"/>
        <v>1</v>
      </c>
      <c r="AJ120" s="52">
        <f t="shared" si="225"/>
        <v>1</v>
      </c>
      <c r="AK120" s="52">
        <f t="shared" si="225"/>
        <v>1</v>
      </c>
      <c r="AL120" s="52">
        <f t="shared" si="225"/>
        <v>1</v>
      </c>
      <c r="AM120" s="52">
        <f t="shared" si="225"/>
        <v>1</v>
      </c>
      <c r="AN120" s="52">
        <f t="shared" si="225"/>
        <v>1</v>
      </c>
      <c r="AO120" s="52">
        <f t="shared" si="225"/>
        <v>1</v>
      </c>
      <c r="AP120" s="52">
        <f t="shared" si="225"/>
        <v>1</v>
      </c>
      <c r="AQ120" s="52">
        <f t="shared" si="225"/>
        <v>1</v>
      </c>
      <c r="AR120" s="52">
        <f t="shared" si="225"/>
        <v>1</v>
      </c>
      <c r="AS120" s="52">
        <f t="shared" si="225"/>
        <v>1</v>
      </c>
      <c r="AT120" s="52">
        <f t="shared" si="225"/>
        <v>1</v>
      </c>
      <c r="AU120" s="52">
        <f t="shared" si="225"/>
        <v>1</v>
      </c>
      <c r="AV120" s="52">
        <f t="shared" si="225"/>
        <v>1</v>
      </c>
      <c r="AW120" s="52">
        <f t="shared" si="225"/>
        <v>1</v>
      </c>
      <c r="AX120" s="52">
        <f t="shared" si="225"/>
        <v>1</v>
      </c>
      <c r="AY120" s="52">
        <f t="shared" si="225"/>
        <v>1</v>
      </c>
      <c r="AZ120" s="52">
        <f t="shared" si="225"/>
        <v>1</v>
      </c>
      <c r="BA120" s="52">
        <f t="shared" si="225"/>
        <v>1</v>
      </c>
      <c r="BB120" s="52">
        <f t="shared" si="225"/>
        <v>1</v>
      </c>
      <c r="BC120" s="52">
        <f t="shared" si="225"/>
        <v>1</v>
      </c>
      <c r="BD120" s="52">
        <f t="shared" si="225"/>
        <v>1</v>
      </c>
      <c r="BE120" s="52">
        <f t="shared" si="225"/>
        <v>1</v>
      </c>
      <c r="BF120" s="52">
        <f t="shared" si="225"/>
        <v>1</v>
      </c>
      <c r="BG120" s="52">
        <f t="shared" ref="BG120:CL120" si="226">IF(BG3&gt;=Construction_Month,1,NORMSDIST(BG118))</f>
        <v>1</v>
      </c>
      <c r="BH120" s="52">
        <f t="shared" si="226"/>
        <v>1</v>
      </c>
      <c r="BI120" s="52">
        <f t="shared" si="226"/>
        <v>1</v>
      </c>
      <c r="BJ120" s="52">
        <f t="shared" si="226"/>
        <v>1</v>
      </c>
      <c r="BK120" s="52">
        <f t="shared" si="226"/>
        <v>1</v>
      </c>
      <c r="BL120" s="52">
        <f t="shared" si="226"/>
        <v>1</v>
      </c>
      <c r="BM120" s="52">
        <f t="shared" si="226"/>
        <v>1</v>
      </c>
      <c r="BN120" s="52">
        <f t="shared" si="226"/>
        <v>1</v>
      </c>
      <c r="BO120" s="52">
        <f t="shared" si="226"/>
        <v>1</v>
      </c>
      <c r="BP120" s="52">
        <f t="shared" si="226"/>
        <v>1</v>
      </c>
      <c r="BQ120" s="52">
        <f t="shared" si="226"/>
        <v>1</v>
      </c>
      <c r="BR120" s="52">
        <f t="shared" si="226"/>
        <v>1</v>
      </c>
      <c r="BS120" s="52">
        <f t="shared" si="226"/>
        <v>1</v>
      </c>
      <c r="BT120" s="52">
        <f t="shared" si="226"/>
        <v>1</v>
      </c>
      <c r="BU120" s="52">
        <f t="shared" si="226"/>
        <v>1</v>
      </c>
      <c r="BV120" s="52">
        <f t="shared" si="226"/>
        <v>1</v>
      </c>
      <c r="BW120" s="52">
        <f t="shared" si="226"/>
        <v>1</v>
      </c>
      <c r="BX120" s="52">
        <f t="shared" si="226"/>
        <v>1</v>
      </c>
      <c r="BY120" s="52">
        <f t="shared" si="226"/>
        <v>1</v>
      </c>
      <c r="BZ120" s="52">
        <f t="shared" si="226"/>
        <v>1</v>
      </c>
      <c r="CA120" s="52">
        <f t="shared" si="226"/>
        <v>1</v>
      </c>
      <c r="CB120" s="52">
        <f t="shared" si="226"/>
        <v>1</v>
      </c>
      <c r="CC120" s="52">
        <f t="shared" si="226"/>
        <v>1</v>
      </c>
      <c r="CD120" s="52">
        <f t="shared" si="226"/>
        <v>1</v>
      </c>
      <c r="CE120" s="52">
        <f t="shared" si="226"/>
        <v>1</v>
      </c>
      <c r="CF120" s="52">
        <f t="shared" si="226"/>
        <v>1</v>
      </c>
      <c r="CG120" s="52">
        <f t="shared" si="226"/>
        <v>1</v>
      </c>
      <c r="CH120" s="52">
        <f t="shared" si="226"/>
        <v>1</v>
      </c>
      <c r="CI120" s="52">
        <f t="shared" si="226"/>
        <v>1</v>
      </c>
      <c r="CJ120" s="52">
        <f t="shared" si="226"/>
        <v>1</v>
      </c>
      <c r="CK120" s="52">
        <f t="shared" si="226"/>
        <v>1</v>
      </c>
      <c r="CL120" s="52">
        <f t="shared" si="226"/>
        <v>1</v>
      </c>
      <c r="CM120" s="52">
        <f t="shared" ref="CM120:DR120" si="227">IF(CM3&gt;=Construction_Month,1,NORMSDIST(CM118))</f>
        <v>1</v>
      </c>
      <c r="CN120" s="52">
        <f t="shared" si="227"/>
        <v>1</v>
      </c>
      <c r="CO120" s="52">
        <f t="shared" si="227"/>
        <v>1</v>
      </c>
      <c r="CP120" s="52">
        <f t="shared" si="227"/>
        <v>1</v>
      </c>
      <c r="CQ120" s="52">
        <f t="shared" si="227"/>
        <v>1</v>
      </c>
      <c r="CR120" s="52">
        <f t="shared" si="227"/>
        <v>1</v>
      </c>
      <c r="CS120" s="52">
        <f t="shared" si="227"/>
        <v>1</v>
      </c>
      <c r="CT120" s="52">
        <f t="shared" si="227"/>
        <v>1</v>
      </c>
      <c r="CU120" s="52">
        <f t="shared" si="227"/>
        <v>1</v>
      </c>
      <c r="CV120" s="52">
        <f t="shared" si="227"/>
        <v>1</v>
      </c>
      <c r="CW120" s="52">
        <f t="shared" si="227"/>
        <v>1</v>
      </c>
      <c r="CX120" s="52">
        <f t="shared" si="227"/>
        <v>1</v>
      </c>
      <c r="CY120" s="52">
        <f t="shared" si="227"/>
        <v>1</v>
      </c>
      <c r="CZ120" s="52">
        <f t="shared" si="227"/>
        <v>1</v>
      </c>
      <c r="DA120" s="52">
        <f t="shared" si="227"/>
        <v>1</v>
      </c>
      <c r="DB120" s="52">
        <f t="shared" si="227"/>
        <v>1</v>
      </c>
      <c r="DC120" s="52">
        <f t="shared" si="227"/>
        <v>1</v>
      </c>
      <c r="DD120" s="52">
        <f t="shared" si="227"/>
        <v>1</v>
      </c>
      <c r="DE120" s="52">
        <f t="shared" si="227"/>
        <v>1</v>
      </c>
      <c r="DF120" s="52">
        <f t="shared" si="227"/>
        <v>1</v>
      </c>
      <c r="DG120" s="52">
        <f t="shared" si="227"/>
        <v>1</v>
      </c>
      <c r="DH120" s="52">
        <f t="shared" si="227"/>
        <v>1</v>
      </c>
      <c r="DI120" s="52">
        <f t="shared" si="227"/>
        <v>1</v>
      </c>
      <c r="DJ120" s="52">
        <f t="shared" si="227"/>
        <v>1</v>
      </c>
      <c r="DK120" s="52">
        <f t="shared" si="227"/>
        <v>1</v>
      </c>
      <c r="DL120" s="52">
        <f t="shared" si="227"/>
        <v>1</v>
      </c>
      <c r="DM120" s="52">
        <f t="shared" si="227"/>
        <v>1</v>
      </c>
      <c r="DN120" s="52">
        <f t="shared" si="227"/>
        <v>1</v>
      </c>
      <c r="DO120" s="52">
        <f t="shared" si="227"/>
        <v>1</v>
      </c>
      <c r="DP120" s="52">
        <f t="shared" si="227"/>
        <v>1</v>
      </c>
      <c r="DQ120" s="52">
        <f t="shared" si="227"/>
        <v>1</v>
      </c>
      <c r="DR120" s="52">
        <f t="shared" si="227"/>
        <v>1</v>
      </c>
      <c r="DS120" s="52">
        <f t="shared" ref="DS120:EP120" si="228">IF(DS3&gt;=Construction_Month,1,NORMSDIST(DS118))</f>
        <v>1</v>
      </c>
      <c r="DT120" s="52">
        <f t="shared" si="228"/>
        <v>1</v>
      </c>
      <c r="DU120" s="52">
        <f t="shared" si="228"/>
        <v>1</v>
      </c>
      <c r="DV120" s="52">
        <f t="shared" si="228"/>
        <v>1</v>
      </c>
      <c r="DW120" s="52">
        <f t="shared" si="228"/>
        <v>1</v>
      </c>
      <c r="DX120" s="52">
        <f t="shared" si="228"/>
        <v>1</v>
      </c>
      <c r="DY120" s="52">
        <f t="shared" si="228"/>
        <v>1</v>
      </c>
      <c r="DZ120" s="52">
        <f t="shared" si="228"/>
        <v>1</v>
      </c>
      <c r="EA120" s="52">
        <f t="shared" si="228"/>
        <v>1</v>
      </c>
      <c r="EB120" s="52">
        <f t="shared" si="228"/>
        <v>1</v>
      </c>
      <c r="EC120" s="52">
        <f t="shared" si="228"/>
        <v>1</v>
      </c>
      <c r="ED120" s="52">
        <f t="shared" si="228"/>
        <v>1</v>
      </c>
      <c r="EE120" s="52">
        <f t="shared" si="228"/>
        <v>1</v>
      </c>
      <c r="EF120" s="52">
        <f t="shared" si="228"/>
        <v>1</v>
      </c>
      <c r="EG120" s="52">
        <f t="shared" si="228"/>
        <v>1</v>
      </c>
      <c r="EH120" s="52">
        <f t="shared" si="228"/>
        <v>1</v>
      </c>
      <c r="EI120" s="52">
        <f t="shared" si="228"/>
        <v>1</v>
      </c>
      <c r="EJ120" s="52">
        <f t="shared" si="228"/>
        <v>1</v>
      </c>
      <c r="EK120" s="52">
        <f t="shared" si="228"/>
        <v>1</v>
      </c>
      <c r="EL120" s="52">
        <f t="shared" si="228"/>
        <v>1</v>
      </c>
      <c r="EM120" s="52">
        <f t="shared" si="228"/>
        <v>1</v>
      </c>
      <c r="EN120" s="52">
        <f t="shared" si="228"/>
        <v>1</v>
      </c>
      <c r="EO120" s="52">
        <f t="shared" si="228"/>
        <v>1</v>
      </c>
      <c r="EP120" s="52">
        <f t="shared" si="228"/>
        <v>1</v>
      </c>
    </row>
    <row r="121" spans="1:147" x14ac:dyDescent="0.2">
      <c r="A121" t="s">
        <v>104</v>
      </c>
      <c r="X121" t="b">
        <f>100%=SUM(AA121:EP121)</f>
        <v>1</v>
      </c>
      <c r="AA121" s="59">
        <f>AA120-Z120</f>
        <v>2.2750131948179191E-2</v>
      </c>
      <c r="AB121" s="59">
        <f t="shared" ref="AB121:CM121" si="229">AB120-AA120</f>
        <v>0.13590512198327781</v>
      </c>
      <c r="AC121" s="59">
        <f t="shared" si="229"/>
        <v>0.34134474606854304</v>
      </c>
      <c r="AD121" s="59">
        <f t="shared" si="229"/>
        <v>0.34134474606854304</v>
      </c>
      <c r="AE121" s="59">
        <f t="shared" si="229"/>
        <v>0.13590512198327775</v>
      </c>
      <c r="AF121" s="59">
        <f t="shared" si="229"/>
        <v>2.2750131948179209E-2</v>
      </c>
      <c r="AG121" s="59">
        <f t="shared" si="229"/>
        <v>0</v>
      </c>
      <c r="AH121" s="59">
        <f t="shared" si="229"/>
        <v>0</v>
      </c>
      <c r="AI121" s="59">
        <f t="shared" si="229"/>
        <v>0</v>
      </c>
      <c r="AJ121" s="59">
        <f t="shared" si="229"/>
        <v>0</v>
      </c>
      <c r="AK121" s="59">
        <f t="shared" si="229"/>
        <v>0</v>
      </c>
      <c r="AL121" s="59">
        <f t="shared" si="229"/>
        <v>0</v>
      </c>
      <c r="AM121" s="59">
        <f t="shared" si="229"/>
        <v>0</v>
      </c>
      <c r="AN121" s="59">
        <f t="shared" si="229"/>
        <v>0</v>
      </c>
      <c r="AO121" s="59">
        <f t="shared" si="229"/>
        <v>0</v>
      </c>
      <c r="AP121" s="59">
        <f t="shared" si="229"/>
        <v>0</v>
      </c>
      <c r="AQ121" s="59">
        <f t="shared" si="229"/>
        <v>0</v>
      </c>
      <c r="AR121" s="59">
        <f t="shared" si="229"/>
        <v>0</v>
      </c>
      <c r="AS121" s="59">
        <f t="shared" si="229"/>
        <v>0</v>
      </c>
      <c r="AT121" s="59">
        <f t="shared" si="229"/>
        <v>0</v>
      </c>
      <c r="AU121" s="59">
        <f t="shared" si="229"/>
        <v>0</v>
      </c>
      <c r="AV121" s="59">
        <f t="shared" si="229"/>
        <v>0</v>
      </c>
      <c r="AW121" s="59">
        <f t="shared" si="229"/>
        <v>0</v>
      </c>
      <c r="AX121" s="59">
        <f t="shared" si="229"/>
        <v>0</v>
      </c>
      <c r="AY121" s="59">
        <f t="shared" si="229"/>
        <v>0</v>
      </c>
      <c r="AZ121" s="59">
        <f t="shared" si="229"/>
        <v>0</v>
      </c>
      <c r="BA121" s="59">
        <f t="shared" si="229"/>
        <v>0</v>
      </c>
      <c r="BB121" s="59">
        <f t="shared" si="229"/>
        <v>0</v>
      </c>
      <c r="BC121" s="59">
        <f t="shared" si="229"/>
        <v>0</v>
      </c>
      <c r="BD121" s="59">
        <f t="shared" si="229"/>
        <v>0</v>
      </c>
      <c r="BE121" s="59">
        <f t="shared" si="229"/>
        <v>0</v>
      </c>
      <c r="BF121" s="59">
        <f t="shared" si="229"/>
        <v>0</v>
      </c>
      <c r="BG121" s="59">
        <f t="shared" si="229"/>
        <v>0</v>
      </c>
      <c r="BH121" s="59">
        <f t="shared" si="229"/>
        <v>0</v>
      </c>
      <c r="BI121" s="59">
        <f t="shared" si="229"/>
        <v>0</v>
      </c>
      <c r="BJ121" s="59">
        <f t="shared" si="229"/>
        <v>0</v>
      </c>
      <c r="BK121" s="59">
        <f t="shared" si="229"/>
        <v>0</v>
      </c>
      <c r="BL121" s="59">
        <f t="shared" si="229"/>
        <v>0</v>
      </c>
      <c r="BM121" s="59">
        <f t="shared" si="229"/>
        <v>0</v>
      </c>
      <c r="BN121" s="59">
        <f t="shared" si="229"/>
        <v>0</v>
      </c>
      <c r="BO121" s="59">
        <f t="shared" si="229"/>
        <v>0</v>
      </c>
      <c r="BP121" s="59">
        <f t="shared" si="229"/>
        <v>0</v>
      </c>
      <c r="BQ121" s="59">
        <f t="shared" si="229"/>
        <v>0</v>
      </c>
      <c r="BR121" s="59">
        <f t="shared" si="229"/>
        <v>0</v>
      </c>
      <c r="BS121" s="59">
        <f t="shared" si="229"/>
        <v>0</v>
      </c>
      <c r="BT121" s="59">
        <f t="shared" si="229"/>
        <v>0</v>
      </c>
      <c r="BU121" s="59">
        <f t="shared" si="229"/>
        <v>0</v>
      </c>
      <c r="BV121" s="59">
        <f t="shared" si="229"/>
        <v>0</v>
      </c>
      <c r="BW121" s="59">
        <f t="shared" si="229"/>
        <v>0</v>
      </c>
      <c r="BX121" s="59">
        <f t="shared" si="229"/>
        <v>0</v>
      </c>
      <c r="BY121" s="59">
        <f t="shared" si="229"/>
        <v>0</v>
      </c>
      <c r="BZ121" s="59">
        <f t="shared" si="229"/>
        <v>0</v>
      </c>
      <c r="CA121" s="59">
        <f t="shared" si="229"/>
        <v>0</v>
      </c>
      <c r="CB121" s="59">
        <f t="shared" si="229"/>
        <v>0</v>
      </c>
      <c r="CC121" s="59">
        <f t="shared" si="229"/>
        <v>0</v>
      </c>
      <c r="CD121" s="59">
        <f t="shared" si="229"/>
        <v>0</v>
      </c>
      <c r="CE121" s="59">
        <f t="shared" si="229"/>
        <v>0</v>
      </c>
      <c r="CF121" s="59">
        <f t="shared" si="229"/>
        <v>0</v>
      </c>
      <c r="CG121" s="59">
        <f t="shared" si="229"/>
        <v>0</v>
      </c>
      <c r="CH121" s="59">
        <f t="shared" si="229"/>
        <v>0</v>
      </c>
      <c r="CI121" s="59">
        <f t="shared" si="229"/>
        <v>0</v>
      </c>
      <c r="CJ121" s="59">
        <f t="shared" si="229"/>
        <v>0</v>
      </c>
      <c r="CK121" s="59">
        <f t="shared" si="229"/>
        <v>0</v>
      </c>
      <c r="CL121" s="59">
        <f t="shared" si="229"/>
        <v>0</v>
      </c>
      <c r="CM121" s="59">
        <f t="shared" si="229"/>
        <v>0</v>
      </c>
      <c r="CN121" s="59">
        <f t="shared" ref="CN121:EP121" si="230">CN120-CM120</f>
        <v>0</v>
      </c>
      <c r="CO121" s="59">
        <f t="shared" si="230"/>
        <v>0</v>
      </c>
      <c r="CP121" s="59">
        <f t="shared" si="230"/>
        <v>0</v>
      </c>
      <c r="CQ121" s="59">
        <f t="shared" si="230"/>
        <v>0</v>
      </c>
      <c r="CR121" s="59">
        <f t="shared" si="230"/>
        <v>0</v>
      </c>
      <c r="CS121" s="59">
        <f t="shared" si="230"/>
        <v>0</v>
      </c>
      <c r="CT121" s="59">
        <f t="shared" si="230"/>
        <v>0</v>
      </c>
      <c r="CU121" s="59">
        <f t="shared" si="230"/>
        <v>0</v>
      </c>
      <c r="CV121" s="59">
        <f t="shared" si="230"/>
        <v>0</v>
      </c>
      <c r="CW121" s="59">
        <f t="shared" si="230"/>
        <v>0</v>
      </c>
      <c r="CX121" s="59">
        <f t="shared" si="230"/>
        <v>0</v>
      </c>
      <c r="CY121" s="59">
        <f t="shared" si="230"/>
        <v>0</v>
      </c>
      <c r="CZ121" s="59">
        <f t="shared" si="230"/>
        <v>0</v>
      </c>
      <c r="DA121" s="59">
        <f t="shared" si="230"/>
        <v>0</v>
      </c>
      <c r="DB121" s="59">
        <f t="shared" si="230"/>
        <v>0</v>
      </c>
      <c r="DC121" s="59">
        <f t="shared" si="230"/>
        <v>0</v>
      </c>
      <c r="DD121" s="59">
        <f t="shared" si="230"/>
        <v>0</v>
      </c>
      <c r="DE121" s="59">
        <f t="shared" si="230"/>
        <v>0</v>
      </c>
      <c r="DF121" s="59">
        <f t="shared" si="230"/>
        <v>0</v>
      </c>
      <c r="DG121" s="59">
        <f t="shared" si="230"/>
        <v>0</v>
      </c>
      <c r="DH121" s="59">
        <f t="shared" si="230"/>
        <v>0</v>
      </c>
      <c r="DI121" s="59">
        <f t="shared" si="230"/>
        <v>0</v>
      </c>
      <c r="DJ121" s="59">
        <f t="shared" si="230"/>
        <v>0</v>
      </c>
      <c r="DK121" s="59">
        <f t="shared" si="230"/>
        <v>0</v>
      </c>
      <c r="DL121" s="59">
        <f t="shared" si="230"/>
        <v>0</v>
      </c>
      <c r="DM121" s="59">
        <f t="shared" si="230"/>
        <v>0</v>
      </c>
      <c r="DN121" s="59">
        <f t="shared" si="230"/>
        <v>0</v>
      </c>
      <c r="DO121" s="59">
        <f t="shared" si="230"/>
        <v>0</v>
      </c>
      <c r="DP121" s="59">
        <f t="shared" si="230"/>
        <v>0</v>
      </c>
      <c r="DQ121" s="59">
        <f t="shared" si="230"/>
        <v>0</v>
      </c>
      <c r="DR121" s="59">
        <f t="shared" si="230"/>
        <v>0</v>
      </c>
      <c r="DS121" s="59">
        <f t="shared" si="230"/>
        <v>0</v>
      </c>
      <c r="DT121" s="59">
        <f t="shared" si="230"/>
        <v>0</v>
      </c>
      <c r="DU121" s="59">
        <f t="shared" si="230"/>
        <v>0</v>
      </c>
      <c r="DV121" s="59">
        <f t="shared" si="230"/>
        <v>0</v>
      </c>
      <c r="DW121" s="59">
        <f t="shared" si="230"/>
        <v>0</v>
      </c>
      <c r="DX121" s="59">
        <f t="shared" si="230"/>
        <v>0</v>
      </c>
      <c r="DY121" s="59">
        <f t="shared" si="230"/>
        <v>0</v>
      </c>
      <c r="DZ121" s="59">
        <f t="shared" si="230"/>
        <v>0</v>
      </c>
      <c r="EA121" s="59">
        <f t="shared" si="230"/>
        <v>0</v>
      </c>
      <c r="EB121" s="59">
        <f t="shared" si="230"/>
        <v>0</v>
      </c>
      <c r="EC121" s="59">
        <f t="shared" si="230"/>
        <v>0</v>
      </c>
      <c r="ED121" s="59">
        <f t="shared" si="230"/>
        <v>0</v>
      </c>
      <c r="EE121" s="59">
        <f t="shared" si="230"/>
        <v>0</v>
      </c>
      <c r="EF121" s="59">
        <f t="shared" si="230"/>
        <v>0</v>
      </c>
      <c r="EG121" s="59">
        <f t="shared" si="230"/>
        <v>0</v>
      </c>
      <c r="EH121" s="59">
        <f t="shared" si="230"/>
        <v>0</v>
      </c>
      <c r="EI121" s="59">
        <f t="shared" si="230"/>
        <v>0</v>
      </c>
      <c r="EJ121" s="59">
        <f t="shared" si="230"/>
        <v>0</v>
      </c>
      <c r="EK121" s="59">
        <f t="shared" si="230"/>
        <v>0</v>
      </c>
      <c r="EL121" s="59">
        <f t="shared" si="230"/>
        <v>0</v>
      </c>
      <c r="EM121" s="59">
        <f t="shared" si="230"/>
        <v>0</v>
      </c>
      <c r="EN121" s="59">
        <f t="shared" si="230"/>
        <v>0</v>
      </c>
      <c r="EO121" s="59">
        <f t="shared" si="230"/>
        <v>0</v>
      </c>
      <c r="EP121" s="59">
        <f t="shared" si="230"/>
        <v>0</v>
      </c>
    </row>
    <row r="123" spans="1:147" x14ac:dyDescent="0.2">
      <c r="A123" t="s">
        <v>105</v>
      </c>
      <c r="X123" t="b">
        <f>100%=SUM(AA123:EP123)</f>
        <v>1</v>
      </c>
      <c r="AA123" s="51">
        <f t="shared" ref="AA123:CL123" si="231">1/Construction_Month*IF(AA$3&gt;Construction_Month,0,1)</f>
        <v>0.16666666666666666</v>
      </c>
      <c r="AB123" s="52">
        <f t="shared" si="231"/>
        <v>0.16666666666666666</v>
      </c>
      <c r="AC123" s="52">
        <f t="shared" si="231"/>
        <v>0.16666666666666666</v>
      </c>
      <c r="AD123" s="52">
        <f t="shared" si="231"/>
        <v>0.16666666666666666</v>
      </c>
      <c r="AE123" s="52">
        <f t="shared" si="231"/>
        <v>0.16666666666666666</v>
      </c>
      <c r="AF123" s="52">
        <f t="shared" si="231"/>
        <v>0.16666666666666666</v>
      </c>
      <c r="AG123" s="52">
        <f t="shared" si="231"/>
        <v>0</v>
      </c>
      <c r="AH123" s="52">
        <f t="shared" si="231"/>
        <v>0</v>
      </c>
      <c r="AI123" s="52">
        <f t="shared" si="231"/>
        <v>0</v>
      </c>
      <c r="AJ123" s="52">
        <f t="shared" si="231"/>
        <v>0</v>
      </c>
      <c r="AK123" s="52">
        <f t="shared" si="231"/>
        <v>0</v>
      </c>
      <c r="AL123" s="52">
        <f t="shared" si="231"/>
        <v>0</v>
      </c>
      <c r="AM123" s="52">
        <f t="shared" si="231"/>
        <v>0</v>
      </c>
      <c r="AN123" s="52">
        <f t="shared" si="231"/>
        <v>0</v>
      </c>
      <c r="AO123" s="52">
        <f t="shared" si="231"/>
        <v>0</v>
      </c>
      <c r="AP123" s="52">
        <f t="shared" si="231"/>
        <v>0</v>
      </c>
      <c r="AQ123" s="52">
        <f t="shared" si="231"/>
        <v>0</v>
      </c>
      <c r="AR123" s="52">
        <f t="shared" si="231"/>
        <v>0</v>
      </c>
      <c r="AS123" s="52">
        <f t="shared" si="231"/>
        <v>0</v>
      </c>
      <c r="AT123" s="52">
        <f t="shared" si="231"/>
        <v>0</v>
      </c>
      <c r="AU123" s="52">
        <f t="shared" si="231"/>
        <v>0</v>
      </c>
      <c r="AV123" s="52">
        <f t="shared" si="231"/>
        <v>0</v>
      </c>
      <c r="AW123" s="52">
        <f t="shared" si="231"/>
        <v>0</v>
      </c>
      <c r="AX123" s="52">
        <f t="shared" si="231"/>
        <v>0</v>
      </c>
      <c r="AY123" s="52">
        <f t="shared" si="231"/>
        <v>0</v>
      </c>
      <c r="AZ123" s="52">
        <f t="shared" si="231"/>
        <v>0</v>
      </c>
      <c r="BA123" s="52">
        <f t="shared" si="231"/>
        <v>0</v>
      </c>
      <c r="BB123" s="52">
        <f t="shared" si="231"/>
        <v>0</v>
      </c>
      <c r="BC123" s="52">
        <f t="shared" si="231"/>
        <v>0</v>
      </c>
      <c r="BD123" s="52">
        <f t="shared" si="231"/>
        <v>0</v>
      </c>
      <c r="BE123" s="52">
        <f t="shared" si="231"/>
        <v>0</v>
      </c>
      <c r="BF123" s="52">
        <f t="shared" si="231"/>
        <v>0</v>
      </c>
      <c r="BG123" s="52">
        <f t="shared" si="231"/>
        <v>0</v>
      </c>
      <c r="BH123" s="52">
        <f t="shared" si="231"/>
        <v>0</v>
      </c>
      <c r="BI123" s="52">
        <f t="shared" si="231"/>
        <v>0</v>
      </c>
      <c r="BJ123" s="52">
        <f t="shared" si="231"/>
        <v>0</v>
      </c>
      <c r="BK123" s="52">
        <f t="shared" si="231"/>
        <v>0</v>
      </c>
      <c r="BL123" s="52">
        <f t="shared" si="231"/>
        <v>0</v>
      </c>
      <c r="BM123" s="52">
        <f t="shared" si="231"/>
        <v>0</v>
      </c>
      <c r="BN123" s="52">
        <f t="shared" si="231"/>
        <v>0</v>
      </c>
      <c r="BO123" s="52">
        <f t="shared" si="231"/>
        <v>0</v>
      </c>
      <c r="BP123" s="52">
        <f t="shared" si="231"/>
        <v>0</v>
      </c>
      <c r="BQ123" s="52">
        <f t="shared" si="231"/>
        <v>0</v>
      </c>
      <c r="BR123" s="52">
        <f t="shared" si="231"/>
        <v>0</v>
      </c>
      <c r="BS123" s="52">
        <f t="shared" si="231"/>
        <v>0</v>
      </c>
      <c r="BT123" s="52">
        <f t="shared" si="231"/>
        <v>0</v>
      </c>
      <c r="BU123" s="52">
        <f t="shared" si="231"/>
        <v>0</v>
      </c>
      <c r="BV123" s="52">
        <f t="shared" si="231"/>
        <v>0</v>
      </c>
      <c r="BW123" s="52">
        <f t="shared" si="231"/>
        <v>0</v>
      </c>
      <c r="BX123" s="52">
        <f t="shared" si="231"/>
        <v>0</v>
      </c>
      <c r="BY123" s="52">
        <f t="shared" si="231"/>
        <v>0</v>
      </c>
      <c r="BZ123" s="52">
        <f t="shared" si="231"/>
        <v>0</v>
      </c>
      <c r="CA123" s="52">
        <f t="shared" si="231"/>
        <v>0</v>
      </c>
      <c r="CB123" s="52">
        <f t="shared" si="231"/>
        <v>0</v>
      </c>
      <c r="CC123" s="52">
        <f t="shared" si="231"/>
        <v>0</v>
      </c>
      <c r="CD123" s="52">
        <f t="shared" si="231"/>
        <v>0</v>
      </c>
      <c r="CE123" s="52">
        <f t="shared" si="231"/>
        <v>0</v>
      </c>
      <c r="CF123" s="52">
        <f t="shared" si="231"/>
        <v>0</v>
      </c>
      <c r="CG123" s="52">
        <f t="shared" si="231"/>
        <v>0</v>
      </c>
      <c r="CH123" s="52">
        <f t="shared" si="231"/>
        <v>0</v>
      </c>
      <c r="CI123" s="52">
        <f t="shared" si="231"/>
        <v>0</v>
      </c>
      <c r="CJ123" s="52">
        <f t="shared" si="231"/>
        <v>0</v>
      </c>
      <c r="CK123" s="52">
        <f t="shared" si="231"/>
        <v>0</v>
      </c>
      <c r="CL123" s="52">
        <f t="shared" si="231"/>
        <v>0</v>
      </c>
      <c r="CM123" s="52">
        <f t="shared" ref="CM123:EP123" si="232">1/Construction_Month*IF(CM$3&gt;Construction_Month,0,1)</f>
        <v>0</v>
      </c>
      <c r="CN123" s="52">
        <f t="shared" si="232"/>
        <v>0</v>
      </c>
      <c r="CO123" s="52">
        <f t="shared" si="232"/>
        <v>0</v>
      </c>
      <c r="CP123" s="52">
        <f t="shared" si="232"/>
        <v>0</v>
      </c>
      <c r="CQ123" s="52">
        <f t="shared" si="232"/>
        <v>0</v>
      </c>
      <c r="CR123" s="52">
        <f t="shared" si="232"/>
        <v>0</v>
      </c>
      <c r="CS123" s="52">
        <f t="shared" si="232"/>
        <v>0</v>
      </c>
      <c r="CT123" s="52">
        <f t="shared" si="232"/>
        <v>0</v>
      </c>
      <c r="CU123" s="52">
        <f t="shared" si="232"/>
        <v>0</v>
      </c>
      <c r="CV123" s="52">
        <f t="shared" si="232"/>
        <v>0</v>
      </c>
      <c r="CW123" s="52">
        <f t="shared" si="232"/>
        <v>0</v>
      </c>
      <c r="CX123" s="52">
        <f t="shared" si="232"/>
        <v>0</v>
      </c>
      <c r="CY123" s="52">
        <f t="shared" si="232"/>
        <v>0</v>
      </c>
      <c r="CZ123" s="52">
        <f t="shared" si="232"/>
        <v>0</v>
      </c>
      <c r="DA123" s="52">
        <f t="shared" si="232"/>
        <v>0</v>
      </c>
      <c r="DB123" s="52">
        <f t="shared" si="232"/>
        <v>0</v>
      </c>
      <c r="DC123" s="52">
        <f t="shared" si="232"/>
        <v>0</v>
      </c>
      <c r="DD123" s="52">
        <f t="shared" si="232"/>
        <v>0</v>
      </c>
      <c r="DE123" s="52">
        <f t="shared" si="232"/>
        <v>0</v>
      </c>
      <c r="DF123" s="52">
        <f t="shared" si="232"/>
        <v>0</v>
      </c>
      <c r="DG123" s="52">
        <f t="shared" si="232"/>
        <v>0</v>
      </c>
      <c r="DH123" s="52">
        <f t="shared" si="232"/>
        <v>0</v>
      </c>
      <c r="DI123" s="52">
        <f t="shared" si="232"/>
        <v>0</v>
      </c>
      <c r="DJ123" s="52">
        <f t="shared" si="232"/>
        <v>0</v>
      </c>
      <c r="DK123" s="52">
        <f t="shared" si="232"/>
        <v>0</v>
      </c>
      <c r="DL123" s="52">
        <f t="shared" si="232"/>
        <v>0</v>
      </c>
      <c r="DM123" s="52">
        <f t="shared" si="232"/>
        <v>0</v>
      </c>
      <c r="DN123" s="52">
        <f t="shared" si="232"/>
        <v>0</v>
      </c>
      <c r="DO123" s="52">
        <f t="shared" si="232"/>
        <v>0</v>
      </c>
      <c r="DP123" s="52">
        <f t="shared" si="232"/>
        <v>0</v>
      </c>
      <c r="DQ123" s="52">
        <f t="shared" si="232"/>
        <v>0</v>
      </c>
      <c r="DR123" s="52">
        <f t="shared" si="232"/>
        <v>0</v>
      </c>
      <c r="DS123" s="52">
        <f t="shared" si="232"/>
        <v>0</v>
      </c>
      <c r="DT123" s="52">
        <f t="shared" si="232"/>
        <v>0</v>
      </c>
      <c r="DU123" s="52">
        <f t="shared" si="232"/>
        <v>0</v>
      </c>
      <c r="DV123" s="52">
        <f t="shared" si="232"/>
        <v>0</v>
      </c>
      <c r="DW123" s="52">
        <f t="shared" si="232"/>
        <v>0</v>
      </c>
      <c r="DX123" s="52">
        <f t="shared" si="232"/>
        <v>0</v>
      </c>
      <c r="DY123" s="52">
        <f t="shared" si="232"/>
        <v>0</v>
      </c>
      <c r="DZ123" s="52">
        <f t="shared" si="232"/>
        <v>0</v>
      </c>
      <c r="EA123" s="52">
        <f t="shared" si="232"/>
        <v>0</v>
      </c>
      <c r="EB123" s="52">
        <f t="shared" si="232"/>
        <v>0</v>
      </c>
      <c r="EC123" s="52">
        <f t="shared" si="232"/>
        <v>0</v>
      </c>
      <c r="ED123" s="52">
        <f t="shared" si="232"/>
        <v>0</v>
      </c>
      <c r="EE123" s="52">
        <f t="shared" si="232"/>
        <v>0</v>
      </c>
      <c r="EF123" s="52">
        <f t="shared" si="232"/>
        <v>0</v>
      </c>
      <c r="EG123" s="52">
        <f t="shared" si="232"/>
        <v>0</v>
      </c>
      <c r="EH123" s="52">
        <f t="shared" si="232"/>
        <v>0</v>
      </c>
      <c r="EI123" s="52">
        <f t="shared" si="232"/>
        <v>0</v>
      </c>
      <c r="EJ123" s="52">
        <f t="shared" si="232"/>
        <v>0</v>
      </c>
      <c r="EK123" s="52">
        <f t="shared" si="232"/>
        <v>0</v>
      </c>
      <c r="EL123" s="52">
        <f t="shared" si="232"/>
        <v>0</v>
      </c>
      <c r="EM123" s="52">
        <f t="shared" si="232"/>
        <v>0</v>
      </c>
      <c r="EN123" s="52">
        <f t="shared" si="232"/>
        <v>0</v>
      </c>
      <c r="EO123" s="52">
        <f t="shared" si="232"/>
        <v>0</v>
      </c>
      <c r="EP123" s="52">
        <f t="shared" si="232"/>
        <v>0</v>
      </c>
    </row>
  </sheetData>
  <dataValidations count="1">
    <dataValidation type="list" allowBlank="1" showInputMessage="1" showErrorMessage="1" sqref="Z11:Z14 Z17:Z19 Z22:Z38" xr:uid="{00000000-0002-0000-0300-000000000000}">
      <formula1>"1,2"</formula1>
    </dataValidation>
  </dataValidation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251"/>
  <sheetViews>
    <sheetView workbookViewId="0">
      <selection activeCell="K7" sqref="K7"/>
    </sheetView>
  </sheetViews>
  <sheetFormatPr baseColWidth="10" defaultRowHeight="16" x14ac:dyDescent="0.2"/>
  <cols>
    <col min="1" max="1" width="10.83203125" style="121"/>
    <col min="2" max="2" width="13.1640625" bestFit="1" customWidth="1"/>
    <col min="3" max="3" width="22.33203125" customWidth="1"/>
    <col min="4" max="4" width="14.6640625" customWidth="1"/>
    <col min="6" max="6" width="13.1640625" bestFit="1" customWidth="1"/>
    <col min="8" max="8" width="10.83203125" style="42"/>
    <col min="10" max="10" width="24" customWidth="1"/>
    <col min="11" max="11" width="17.6640625" customWidth="1"/>
    <col min="12" max="12" width="13.33203125" style="174" customWidth="1"/>
    <col min="13" max="13" width="14.1640625" bestFit="1" customWidth="1"/>
    <col min="15" max="15" width="13.1640625" customWidth="1"/>
    <col min="16" max="16" width="10.83203125" style="42"/>
    <col min="18" max="18" width="15.1640625" customWidth="1"/>
  </cols>
  <sheetData>
    <row r="1" spans="1:16" s="97" customFormat="1" x14ac:dyDescent="0.2">
      <c r="A1" s="123"/>
      <c r="B1" s="97" t="s">
        <v>131</v>
      </c>
      <c r="H1" s="124"/>
      <c r="I1"/>
      <c r="J1" s="97" t="s">
        <v>172</v>
      </c>
      <c r="K1" s="125">
        <f>(K4*K6)</f>
        <v>0</v>
      </c>
      <c r="L1" s="174" t="s">
        <v>169</v>
      </c>
      <c r="M1" s="125" t="s">
        <v>171</v>
      </c>
      <c r="N1" s="177" t="s">
        <v>170</v>
      </c>
      <c r="O1"/>
      <c r="P1" s="124"/>
    </row>
    <row r="2" spans="1:16" x14ac:dyDescent="0.2">
      <c r="B2" t="s">
        <v>132</v>
      </c>
      <c r="C2" s="53">
        <v>1447000</v>
      </c>
      <c r="E2" s="119"/>
      <c r="J2" t="s">
        <v>166</v>
      </c>
      <c r="K2" s="125">
        <f>9780*3</f>
        <v>29340</v>
      </c>
      <c r="L2" s="174">
        <v>0.63749999999999996</v>
      </c>
      <c r="M2" s="125">
        <f>(K2*L2)</f>
        <v>18704.25</v>
      </c>
      <c r="N2" s="177">
        <v>3.9499079999999999E-2</v>
      </c>
      <c r="O2" s="178">
        <f>(M2*N2)</f>
        <v>738.80066708999993</v>
      </c>
    </row>
    <row r="3" spans="1:16" x14ac:dyDescent="0.2">
      <c r="B3" t="s">
        <v>133</v>
      </c>
      <c r="C3">
        <v>30</v>
      </c>
      <c r="J3" t="s">
        <v>167</v>
      </c>
      <c r="K3" s="125">
        <f>455900*3</f>
        <v>1367700</v>
      </c>
      <c r="L3" s="174">
        <v>0.63749999999999996</v>
      </c>
      <c r="M3" s="125">
        <f t="shared" ref="M3:M4" si="0">(K3*L3)</f>
        <v>871908.74999999988</v>
      </c>
      <c r="N3" s="177">
        <v>3.9499079999999999E-2</v>
      </c>
      <c r="O3" s="178">
        <f t="shared" ref="O3:O4" si="1">(M3*N3)</f>
        <v>34439.593468949992</v>
      </c>
    </row>
    <row r="4" spans="1:16" x14ac:dyDescent="0.2">
      <c r="B4" t="s">
        <v>141</v>
      </c>
      <c r="C4" s="120">
        <v>48</v>
      </c>
      <c r="J4" t="s">
        <v>168</v>
      </c>
      <c r="K4" s="125">
        <f>SUM(K2:K3)</f>
        <v>1397040</v>
      </c>
      <c r="L4" s="174">
        <v>0.63749999999999996</v>
      </c>
      <c r="M4" s="125">
        <f t="shared" si="0"/>
        <v>890612.99999999988</v>
      </c>
      <c r="N4" s="177">
        <v>3.9499079999999999E-2</v>
      </c>
      <c r="O4" s="178">
        <f t="shared" si="1"/>
        <v>35178.394136039991</v>
      </c>
    </row>
    <row r="5" spans="1:16" x14ac:dyDescent="0.2">
      <c r="B5" t="s">
        <v>134</v>
      </c>
      <c r="C5" s="52">
        <v>3.7600000000000001E-2</v>
      </c>
    </row>
    <row r="6" spans="1:16" x14ac:dyDescent="0.2">
      <c r="B6" t="s">
        <v>142</v>
      </c>
      <c r="C6" s="120">
        <v>1</v>
      </c>
      <c r="J6" s="97" t="s">
        <v>173</v>
      </c>
      <c r="K6" s="125">
        <f>(K9*K10)</f>
        <v>0</v>
      </c>
      <c r="L6" s="174" t="s">
        <v>169</v>
      </c>
      <c r="M6" s="125" t="s">
        <v>171</v>
      </c>
      <c r="N6" s="177" t="s">
        <v>170</v>
      </c>
    </row>
    <row r="7" spans="1:16" x14ac:dyDescent="0.2">
      <c r="B7" t="s">
        <v>135</v>
      </c>
      <c r="C7" s="119">
        <f>PMT(C5/12,C3*12,-C2)</f>
        <v>6709.4960809882932</v>
      </c>
      <c r="D7" s="119"/>
      <c r="J7" t="s">
        <v>166</v>
      </c>
      <c r="K7" s="125">
        <v>500000</v>
      </c>
      <c r="L7" s="174">
        <v>0.63749999999999996</v>
      </c>
      <c r="M7" s="125">
        <f>(K7*L7)</f>
        <v>318750</v>
      </c>
      <c r="N7" s="177">
        <v>3.9499079999999999E-2</v>
      </c>
      <c r="O7" s="178">
        <f>(M7*N7)</f>
        <v>12590.331749999999</v>
      </c>
    </row>
    <row r="8" spans="1:16" x14ac:dyDescent="0.2">
      <c r="C8" s="119"/>
      <c r="D8" s="119"/>
      <c r="J8" t="s">
        <v>167</v>
      </c>
      <c r="K8" s="125">
        <v>2200000</v>
      </c>
      <c r="L8" s="174">
        <v>0.63749999999999996</v>
      </c>
      <c r="M8" s="125">
        <f>(K8*L8)</f>
        <v>1402500</v>
      </c>
      <c r="N8" s="177">
        <v>3.9499079999999999E-2</v>
      </c>
      <c r="O8" s="178">
        <f>(M8*N8)</f>
        <v>55397.459699999999</v>
      </c>
    </row>
    <row r="9" spans="1:16" ht="17" thickBot="1" x14ac:dyDescent="0.25">
      <c r="J9" t="s">
        <v>168</v>
      </c>
      <c r="K9" s="125">
        <f>SUM(K7:K8)</f>
        <v>2700000</v>
      </c>
      <c r="L9" s="174">
        <v>0.63749999999999996</v>
      </c>
      <c r="M9" s="125">
        <f t="shared" ref="M9" si="2">(K9*L9)</f>
        <v>1721249.9999999998</v>
      </c>
      <c r="N9" s="177">
        <v>3.9499079999999999E-2</v>
      </c>
      <c r="O9" s="178">
        <f t="shared" ref="O9" si="3">(M9*N9)</f>
        <v>67987.79144999999</v>
      </c>
    </row>
    <row r="10" spans="1:16" s="172" customFormat="1" ht="17" thickBot="1" x14ac:dyDescent="0.25">
      <c r="A10" s="171" t="s">
        <v>136</v>
      </c>
      <c r="B10" s="172" t="s">
        <v>137</v>
      </c>
      <c r="C10" s="172" t="s">
        <v>138</v>
      </c>
      <c r="D10" s="172" t="s">
        <v>13</v>
      </c>
      <c r="E10" s="172" t="s">
        <v>139</v>
      </c>
      <c r="F10" s="172" t="s">
        <v>140</v>
      </c>
      <c r="H10" s="172" t="s">
        <v>197</v>
      </c>
      <c r="I10" s="172" t="s">
        <v>198</v>
      </c>
      <c r="J10" s="173"/>
      <c r="K10" s="173"/>
      <c r="L10" s="175"/>
      <c r="M10" s="173"/>
      <c r="N10" s="173"/>
      <c r="O10" s="173"/>
    </row>
    <row r="11" spans="1:16" x14ac:dyDescent="0.2">
      <c r="A11" s="121">
        <v>1</v>
      </c>
      <c r="B11" s="57">
        <f>C2</f>
        <v>1447000</v>
      </c>
      <c r="C11" s="57">
        <f>B11*C$5/12</f>
        <v>4533.9333333333334</v>
      </c>
      <c r="D11" s="53">
        <f>CHOOSE(C$6,C$7-C11,0,G11*C$2)*IF(A11&lt;=C$4,0,1)*IF(A11&gt;(C$3*12+C$4),0,1)</f>
        <v>0</v>
      </c>
      <c r="E11" s="57">
        <f>SUM(C11:D11)</f>
        <v>4533.9333333333334</v>
      </c>
      <c r="F11" s="57">
        <f>(B11-D11)</f>
        <v>1447000</v>
      </c>
      <c r="G11" s="52">
        <f>1/(C$3*12)*IF(A11&lt;=C$4,0,1)*IF(A11&gt;(C$3*12+C$4),0,1)</f>
        <v>0</v>
      </c>
      <c r="H11" s="208">
        <v>11</v>
      </c>
      <c r="I11">
        <v>2019</v>
      </c>
    </row>
    <row r="12" spans="1:16" x14ac:dyDescent="0.2">
      <c r="A12" s="121">
        <f>A11+1</f>
        <v>2</v>
      </c>
      <c r="B12" s="57">
        <f>F11</f>
        <v>1447000</v>
      </c>
      <c r="C12" s="57">
        <f>B12*C$5/12</f>
        <v>4533.9333333333334</v>
      </c>
      <c r="D12" s="53">
        <f>CHOOSE(C$6,C$7-C12,0,G12*C$2)*IF(A12&lt;=C$4,0,1)*IF(A12&gt;(C$3*12+C$4),0,1)</f>
        <v>0</v>
      </c>
      <c r="E12" s="57">
        <f>SUM(C12:D12)</f>
        <v>4533.9333333333334</v>
      </c>
      <c r="F12" s="57">
        <f>(B12-D12)</f>
        <v>1447000</v>
      </c>
      <c r="G12" s="52">
        <f>1/(C$3*12)*IF(A12&lt;=C$4,0,1)*IF(A12&gt;(C$3*12+C$4),0,1)</f>
        <v>0</v>
      </c>
      <c r="H12" s="209">
        <f>H11+1</f>
        <v>12</v>
      </c>
    </row>
    <row r="13" spans="1:16" x14ac:dyDescent="0.2">
      <c r="A13" s="121">
        <f t="shared" ref="A13:A76" si="4">A12+1</f>
        <v>3</v>
      </c>
      <c r="B13" s="57">
        <f t="shared" ref="B13:B30" si="5">F12</f>
        <v>1447000</v>
      </c>
      <c r="C13" s="57">
        <f t="shared" ref="C13:C76" si="6">B13*C$5/12</f>
        <v>4533.9333333333334</v>
      </c>
      <c r="D13" s="53">
        <f t="shared" ref="D13:D30" si="7">CHOOSE(C$6,C$7-C13,0,G13*C$2)*IF(A13&lt;=C$4,0,1)*IF(A13&gt;(C$3*12+C$4),0,1)</f>
        <v>0</v>
      </c>
      <c r="E13" s="57">
        <f t="shared" ref="E13:E30" si="8">SUM(C13:D13)</f>
        <v>4533.9333333333334</v>
      </c>
      <c r="F13" s="57">
        <f t="shared" ref="F13:F30" si="9">(B13-D13)</f>
        <v>1447000</v>
      </c>
      <c r="G13" s="52">
        <f t="shared" ref="G13:G30" si="10">1/(C$3*12)*IF(A13&lt;=C$4,0,1)*IF(A13&gt;(C$3*12+C$4),0,1)</f>
        <v>0</v>
      </c>
      <c r="H13" s="208">
        <v>1</v>
      </c>
      <c r="I13">
        <v>2020</v>
      </c>
    </row>
    <row r="14" spans="1:16" x14ac:dyDescent="0.2">
      <c r="A14" s="121">
        <f t="shared" si="4"/>
        <v>4</v>
      </c>
      <c r="B14" s="57">
        <f t="shared" si="5"/>
        <v>1447000</v>
      </c>
      <c r="C14" s="57">
        <f t="shared" si="6"/>
        <v>4533.9333333333334</v>
      </c>
      <c r="D14" s="53">
        <f t="shared" si="7"/>
        <v>0</v>
      </c>
      <c r="E14" s="57">
        <f t="shared" si="8"/>
        <v>4533.9333333333334</v>
      </c>
      <c r="F14" s="57">
        <f t="shared" si="9"/>
        <v>1447000</v>
      </c>
      <c r="G14" s="52">
        <f t="shared" si="10"/>
        <v>0</v>
      </c>
      <c r="H14" s="209">
        <f>H13+1</f>
        <v>2</v>
      </c>
    </row>
    <row r="15" spans="1:16" x14ac:dyDescent="0.2">
      <c r="A15" s="121">
        <f t="shared" si="4"/>
        <v>5</v>
      </c>
      <c r="B15" s="57">
        <f t="shared" si="5"/>
        <v>1447000</v>
      </c>
      <c r="C15" s="57">
        <f t="shared" si="6"/>
        <v>4533.9333333333334</v>
      </c>
      <c r="D15" s="53">
        <f t="shared" si="7"/>
        <v>0</v>
      </c>
      <c r="E15" s="57">
        <f t="shared" si="8"/>
        <v>4533.9333333333334</v>
      </c>
      <c r="F15" s="57">
        <f t="shared" si="9"/>
        <v>1447000</v>
      </c>
      <c r="G15" s="52">
        <f t="shared" si="10"/>
        <v>0</v>
      </c>
      <c r="H15" s="209">
        <f t="shared" ref="H15:H24" si="11">H14+1</f>
        <v>3</v>
      </c>
    </row>
    <row r="16" spans="1:16" x14ac:dyDescent="0.2">
      <c r="A16" s="121">
        <f t="shared" si="4"/>
        <v>6</v>
      </c>
      <c r="B16" s="57">
        <f t="shared" si="5"/>
        <v>1447000</v>
      </c>
      <c r="C16" s="57">
        <f t="shared" si="6"/>
        <v>4533.9333333333334</v>
      </c>
      <c r="D16" s="53">
        <f t="shared" si="7"/>
        <v>0</v>
      </c>
      <c r="E16" s="57">
        <f t="shared" si="8"/>
        <v>4533.9333333333334</v>
      </c>
      <c r="F16" s="57">
        <f t="shared" si="9"/>
        <v>1447000</v>
      </c>
      <c r="G16" s="52">
        <f t="shared" si="10"/>
        <v>0</v>
      </c>
      <c r="H16" s="209">
        <f t="shared" si="11"/>
        <v>4</v>
      </c>
    </row>
    <row r="17" spans="1:9" x14ac:dyDescent="0.2">
      <c r="A17" s="121">
        <f t="shared" si="4"/>
        <v>7</v>
      </c>
      <c r="B17" s="57">
        <f t="shared" si="5"/>
        <v>1447000</v>
      </c>
      <c r="C17" s="57">
        <f t="shared" si="6"/>
        <v>4533.9333333333334</v>
      </c>
      <c r="D17" s="53">
        <f t="shared" si="7"/>
        <v>0</v>
      </c>
      <c r="E17" s="57">
        <f t="shared" si="8"/>
        <v>4533.9333333333334</v>
      </c>
      <c r="F17" s="57">
        <f t="shared" si="9"/>
        <v>1447000</v>
      </c>
      <c r="G17" s="52">
        <f t="shared" si="10"/>
        <v>0</v>
      </c>
      <c r="H17" s="209">
        <f t="shared" si="11"/>
        <v>5</v>
      </c>
    </row>
    <row r="18" spans="1:9" x14ac:dyDescent="0.2">
      <c r="A18" s="121">
        <f t="shared" si="4"/>
        <v>8</v>
      </c>
      <c r="B18" s="57">
        <f t="shared" si="5"/>
        <v>1447000</v>
      </c>
      <c r="C18" s="57">
        <f t="shared" si="6"/>
        <v>4533.9333333333334</v>
      </c>
      <c r="D18" s="53">
        <f t="shared" si="7"/>
        <v>0</v>
      </c>
      <c r="E18" s="57">
        <f t="shared" si="8"/>
        <v>4533.9333333333334</v>
      </c>
      <c r="F18" s="57">
        <f t="shared" si="9"/>
        <v>1447000</v>
      </c>
      <c r="G18" s="52">
        <f t="shared" si="10"/>
        <v>0</v>
      </c>
      <c r="H18" s="209">
        <f t="shared" si="11"/>
        <v>6</v>
      </c>
    </row>
    <row r="19" spans="1:9" x14ac:dyDescent="0.2">
      <c r="A19" s="121">
        <f t="shared" si="4"/>
        <v>9</v>
      </c>
      <c r="B19" s="57">
        <f t="shared" si="5"/>
        <v>1447000</v>
      </c>
      <c r="C19" s="57">
        <f t="shared" si="6"/>
        <v>4533.9333333333334</v>
      </c>
      <c r="D19" s="53">
        <f t="shared" si="7"/>
        <v>0</v>
      </c>
      <c r="E19" s="57">
        <f t="shared" si="8"/>
        <v>4533.9333333333334</v>
      </c>
      <c r="F19" s="57">
        <f t="shared" si="9"/>
        <v>1447000</v>
      </c>
      <c r="G19" s="52">
        <f t="shared" si="10"/>
        <v>0</v>
      </c>
      <c r="H19" s="209">
        <f t="shared" si="11"/>
        <v>7</v>
      </c>
    </row>
    <row r="20" spans="1:9" x14ac:dyDescent="0.2">
      <c r="A20" s="121">
        <f t="shared" si="4"/>
        <v>10</v>
      </c>
      <c r="B20" s="57">
        <f t="shared" si="5"/>
        <v>1447000</v>
      </c>
      <c r="C20" s="57">
        <f t="shared" si="6"/>
        <v>4533.9333333333334</v>
      </c>
      <c r="D20" s="53">
        <f t="shared" si="7"/>
        <v>0</v>
      </c>
      <c r="E20" s="57">
        <f t="shared" si="8"/>
        <v>4533.9333333333334</v>
      </c>
      <c r="F20" s="57">
        <f t="shared" si="9"/>
        <v>1447000</v>
      </c>
      <c r="G20" s="52">
        <f t="shared" si="10"/>
        <v>0</v>
      </c>
      <c r="H20" s="209">
        <f t="shared" si="11"/>
        <v>8</v>
      </c>
    </row>
    <row r="21" spans="1:9" x14ac:dyDescent="0.2">
      <c r="A21" s="121">
        <f t="shared" si="4"/>
        <v>11</v>
      </c>
      <c r="B21" s="57">
        <f t="shared" si="5"/>
        <v>1447000</v>
      </c>
      <c r="C21" s="57">
        <f t="shared" si="6"/>
        <v>4533.9333333333334</v>
      </c>
      <c r="D21" s="53">
        <f t="shared" si="7"/>
        <v>0</v>
      </c>
      <c r="E21" s="57">
        <f t="shared" si="8"/>
        <v>4533.9333333333334</v>
      </c>
      <c r="F21" s="57">
        <f t="shared" si="9"/>
        <v>1447000</v>
      </c>
      <c r="G21" s="52">
        <f t="shared" si="10"/>
        <v>0</v>
      </c>
      <c r="H21" s="209">
        <f t="shared" si="11"/>
        <v>9</v>
      </c>
    </row>
    <row r="22" spans="1:9" x14ac:dyDescent="0.2">
      <c r="A22" s="121">
        <f t="shared" si="4"/>
        <v>12</v>
      </c>
      <c r="B22" s="57">
        <f t="shared" si="5"/>
        <v>1447000</v>
      </c>
      <c r="C22" s="57">
        <f t="shared" si="6"/>
        <v>4533.9333333333334</v>
      </c>
      <c r="D22" s="53">
        <f t="shared" si="7"/>
        <v>0</v>
      </c>
      <c r="E22" s="57">
        <f t="shared" si="8"/>
        <v>4533.9333333333334</v>
      </c>
      <c r="F22" s="57">
        <f t="shared" si="9"/>
        <v>1447000</v>
      </c>
      <c r="G22" s="52">
        <f t="shared" si="10"/>
        <v>0</v>
      </c>
      <c r="H22" s="209">
        <f t="shared" si="11"/>
        <v>10</v>
      </c>
    </row>
    <row r="23" spans="1:9" x14ac:dyDescent="0.2">
      <c r="A23" s="121">
        <f>A22+1</f>
        <v>13</v>
      </c>
      <c r="B23" s="57">
        <f>F22</f>
        <v>1447000</v>
      </c>
      <c r="C23" s="57">
        <f t="shared" si="6"/>
        <v>4533.9333333333334</v>
      </c>
      <c r="D23" s="53">
        <f t="shared" si="7"/>
        <v>0</v>
      </c>
      <c r="E23" s="57">
        <f t="shared" si="8"/>
        <v>4533.9333333333334</v>
      </c>
      <c r="F23" s="57">
        <f t="shared" si="9"/>
        <v>1447000</v>
      </c>
      <c r="G23" s="52">
        <f t="shared" si="10"/>
        <v>0</v>
      </c>
      <c r="H23" s="209">
        <f>H22+1</f>
        <v>11</v>
      </c>
    </row>
    <row r="24" spans="1:9" x14ac:dyDescent="0.2">
      <c r="A24" s="121">
        <f t="shared" si="4"/>
        <v>14</v>
      </c>
      <c r="B24" s="57">
        <f t="shared" si="5"/>
        <v>1447000</v>
      </c>
      <c r="C24" s="57">
        <f t="shared" si="6"/>
        <v>4533.9333333333334</v>
      </c>
      <c r="D24" s="53">
        <f t="shared" si="7"/>
        <v>0</v>
      </c>
      <c r="E24" s="57">
        <f t="shared" si="8"/>
        <v>4533.9333333333334</v>
      </c>
      <c r="F24" s="57">
        <f t="shared" si="9"/>
        <v>1447000</v>
      </c>
      <c r="G24" s="52">
        <f t="shared" si="10"/>
        <v>0</v>
      </c>
      <c r="H24" s="209">
        <f t="shared" si="11"/>
        <v>12</v>
      </c>
    </row>
    <row r="25" spans="1:9" x14ac:dyDescent="0.2">
      <c r="A25" s="121">
        <f t="shared" si="4"/>
        <v>15</v>
      </c>
      <c r="B25" s="57">
        <f t="shared" si="5"/>
        <v>1447000</v>
      </c>
      <c r="C25" s="57">
        <f t="shared" si="6"/>
        <v>4533.9333333333334</v>
      </c>
      <c r="D25" s="53">
        <f t="shared" si="7"/>
        <v>0</v>
      </c>
      <c r="E25" s="57">
        <f t="shared" si="8"/>
        <v>4533.9333333333334</v>
      </c>
      <c r="F25" s="57">
        <f t="shared" si="9"/>
        <v>1447000</v>
      </c>
      <c r="G25" s="52">
        <f t="shared" si="10"/>
        <v>0</v>
      </c>
      <c r="H25" s="208">
        <v>1</v>
      </c>
      <c r="I25">
        <v>2021</v>
      </c>
    </row>
    <row r="26" spans="1:9" x14ac:dyDescent="0.2">
      <c r="A26" s="121">
        <f t="shared" si="4"/>
        <v>16</v>
      </c>
      <c r="B26" s="57">
        <f t="shared" si="5"/>
        <v>1447000</v>
      </c>
      <c r="C26" s="57">
        <f t="shared" si="6"/>
        <v>4533.9333333333334</v>
      </c>
      <c r="D26" s="53">
        <f t="shared" si="7"/>
        <v>0</v>
      </c>
      <c r="E26" s="57">
        <f t="shared" si="8"/>
        <v>4533.9333333333334</v>
      </c>
      <c r="F26" s="57">
        <f t="shared" si="9"/>
        <v>1447000</v>
      </c>
      <c r="G26" s="52">
        <f t="shared" si="10"/>
        <v>0</v>
      </c>
      <c r="H26" s="209">
        <f>H25+1</f>
        <v>2</v>
      </c>
    </row>
    <row r="27" spans="1:9" x14ac:dyDescent="0.2">
      <c r="A27" s="121">
        <f t="shared" si="4"/>
        <v>17</v>
      </c>
      <c r="B27" s="57">
        <f t="shared" si="5"/>
        <v>1447000</v>
      </c>
      <c r="C27" s="57">
        <f t="shared" si="6"/>
        <v>4533.9333333333334</v>
      </c>
      <c r="D27" s="53">
        <f t="shared" si="7"/>
        <v>0</v>
      </c>
      <c r="E27" s="57">
        <f t="shared" si="8"/>
        <v>4533.9333333333334</v>
      </c>
      <c r="F27" s="57">
        <f t="shared" si="9"/>
        <v>1447000</v>
      </c>
      <c r="G27" s="52">
        <f t="shared" si="10"/>
        <v>0</v>
      </c>
      <c r="H27" s="209">
        <f t="shared" ref="H27:H61" si="12">H26+1</f>
        <v>3</v>
      </c>
    </row>
    <row r="28" spans="1:9" x14ac:dyDescent="0.2">
      <c r="A28" s="121">
        <f t="shared" si="4"/>
        <v>18</v>
      </c>
      <c r="B28" s="57">
        <f t="shared" si="5"/>
        <v>1447000</v>
      </c>
      <c r="C28" s="57">
        <f t="shared" si="6"/>
        <v>4533.9333333333334</v>
      </c>
      <c r="D28" s="53">
        <f t="shared" si="7"/>
        <v>0</v>
      </c>
      <c r="E28" s="57">
        <f t="shared" si="8"/>
        <v>4533.9333333333334</v>
      </c>
      <c r="F28" s="57">
        <f t="shared" si="9"/>
        <v>1447000</v>
      </c>
      <c r="G28" s="52">
        <f t="shared" si="10"/>
        <v>0</v>
      </c>
      <c r="H28" s="209">
        <f t="shared" si="12"/>
        <v>4</v>
      </c>
    </row>
    <row r="29" spans="1:9" x14ac:dyDescent="0.2">
      <c r="A29" s="121">
        <f t="shared" si="4"/>
        <v>19</v>
      </c>
      <c r="B29" s="57">
        <f t="shared" si="5"/>
        <v>1447000</v>
      </c>
      <c r="C29" s="57">
        <f t="shared" si="6"/>
        <v>4533.9333333333334</v>
      </c>
      <c r="D29" s="53">
        <f t="shared" si="7"/>
        <v>0</v>
      </c>
      <c r="E29" s="57">
        <f t="shared" si="8"/>
        <v>4533.9333333333334</v>
      </c>
      <c r="F29" s="57">
        <f t="shared" si="9"/>
        <v>1447000</v>
      </c>
      <c r="G29" s="52">
        <f t="shared" si="10"/>
        <v>0</v>
      </c>
      <c r="H29" s="209">
        <f t="shared" si="12"/>
        <v>5</v>
      </c>
    </row>
    <row r="30" spans="1:9" x14ac:dyDescent="0.2">
      <c r="A30" s="121">
        <f t="shared" si="4"/>
        <v>20</v>
      </c>
      <c r="B30" s="57">
        <f t="shared" si="5"/>
        <v>1447000</v>
      </c>
      <c r="C30" s="57">
        <f t="shared" si="6"/>
        <v>4533.9333333333334</v>
      </c>
      <c r="D30" s="53">
        <f t="shared" si="7"/>
        <v>0</v>
      </c>
      <c r="E30" s="57">
        <f t="shared" si="8"/>
        <v>4533.9333333333334</v>
      </c>
      <c r="F30" s="57">
        <f t="shared" si="9"/>
        <v>1447000</v>
      </c>
      <c r="G30" s="52">
        <f t="shared" si="10"/>
        <v>0</v>
      </c>
      <c r="H30" s="209">
        <f t="shared" si="12"/>
        <v>6</v>
      </c>
    </row>
    <row r="31" spans="1:9" x14ac:dyDescent="0.2">
      <c r="A31" s="121">
        <f t="shared" si="4"/>
        <v>21</v>
      </c>
      <c r="B31" s="57">
        <f t="shared" ref="B31:B94" si="13">F30</f>
        <v>1447000</v>
      </c>
      <c r="C31" s="57">
        <f t="shared" si="6"/>
        <v>4533.9333333333334</v>
      </c>
      <c r="D31" s="53">
        <f t="shared" ref="D31:D94" si="14">CHOOSE(C$6,C$7-C31,0,G31*C$2)*IF(A31&lt;=C$4,0,1)*IF(A31&gt;(C$3*12+C$4),0,1)</f>
        <v>0</v>
      </c>
      <c r="E31" s="57">
        <f t="shared" ref="E31:E94" si="15">SUM(C31:D31)</f>
        <v>4533.9333333333334</v>
      </c>
      <c r="F31" s="57">
        <f t="shared" ref="F31:F94" si="16">(B31-D31)</f>
        <v>1447000</v>
      </c>
      <c r="G31" s="52">
        <f t="shared" ref="G31:G94" si="17">1/(C$3*12)*IF(A31&lt;=C$4,0,1)*IF(A31&gt;(C$3*12+C$4),0,1)</f>
        <v>0</v>
      </c>
      <c r="H31" s="209">
        <f t="shared" si="12"/>
        <v>7</v>
      </c>
    </row>
    <row r="32" spans="1:9" x14ac:dyDescent="0.2">
      <c r="A32" s="121">
        <f t="shared" si="4"/>
        <v>22</v>
      </c>
      <c r="B32" s="57">
        <f t="shared" si="13"/>
        <v>1447000</v>
      </c>
      <c r="C32" s="57">
        <f t="shared" si="6"/>
        <v>4533.9333333333334</v>
      </c>
      <c r="D32" s="53">
        <f t="shared" si="14"/>
        <v>0</v>
      </c>
      <c r="E32" s="57">
        <f t="shared" si="15"/>
        <v>4533.9333333333334</v>
      </c>
      <c r="F32" s="57">
        <f t="shared" si="16"/>
        <v>1447000</v>
      </c>
      <c r="G32" s="52">
        <f t="shared" si="17"/>
        <v>0</v>
      </c>
      <c r="H32" s="209">
        <f t="shared" si="12"/>
        <v>8</v>
      </c>
    </row>
    <row r="33" spans="1:9" x14ac:dyDescent="0.2">
      <c r="A33" s="121">
        <f t="shared" si="4"/>
        <v>23</v>
      </c>
      <c r="B33" s="57">
        <f t="shared" si="13"/>
        <v>1447000</v>
      </c>
      <c r="C33" s="57">
        <f t="shared" si="6"/>
        <v>4533.9333333333334</v>
      </c>
      <c r="D33" s="53">
        <f t="shared" si="14"/>
        <v>0</v>
      </c>
      <c r="E33" s="57">
        <f t="shared" si="15"/>
        <v>4533.9333333333334</v>
      </c>
      <c r="F33" s="57">
        <f t="shared" si="16"/>
        <v>1447000</v>
      </c>
      <c r="G33" s="52">
        <f t="shared" si="17"/>
        <v>0</v>
      </c>
      <c r="H33" s="209">
        <f t="shared" si="12"/>
        <v>9</v>
      </c>
    </row>
    <row r="34" spans="1:9" x14ac:dyDescent="0.2">
      <c r="A34" s="121">
        <f t="shared" si="4"/>
        <v>24</v>
      </c>
      <c r="B34" s="57">
        <f t="shared" si="13"/>
        <v>1447000</v>
      </c>
      <c r="C34" s="57">
        <f t="shared" si="6"/>
        <v>4533.9333333333334</v>
      </c>
      <c r="D34" s="53">
        <f t="shared" si="14"/>
        <v>0</v>
      </c>
      <c r="E34" s="57">
        <f t="shared" si="15"/>
        <v>4533.9333333333334</v>
      </c>
      <c r="F34" s="57">
        <f t="shared" si="16"/>
        <v>1447000</v>
      </c>
      <c r="G34" s="52">
        <f t="shared" si="17"/>
        <v>0</v>
      </c>
      <c r="H34" s="209">
        <f>H33+1</f>
        <v>10</v>
      </c>
    </row>
    <row r="35" spans="1:9" x14ac:dyDescent="0.2">
      <c r="A35" s="121">
        <f t="shared" si="4"/>
        <v>25</v>
      </c>
      <c r="B35" s="57">
        <f t="shared" si="13"/>
        <v>1447000</v>
      </c>
      <c r="C35" s="57">
        <f t="shared" si="6"/>
        <v>4533.9333333333334</v>
      </c>
      <c r="D35" s="53">
        <f t="shared" si="14"/>
        <v>0</v>
      </c>
      <c r="E35" s="57">
        <f t="shared" si="15"/>
        <v>4533.9333333333334</v>
      </c>
      <c r="F35" s="57">
        <f t="shared" si="16"/>
        <v>1447000</v>
      </c>
      <c r="G35" s="52">
        <f t="shared" si="17"/>
        <v>0</v>
      </c>
      <c r="H35" s="209">
        <f t="shared" si="12"/>
        <v>11</v>
      </c>
    </row>
    <row r="36" spans="1:9" x14ac:dyDescent="0.2">
      <c r="A36" s="121">
        <f t="shared" si="4"/>
        <v>26</v>
      </c>
      <c r="B36" s="57">
        <f t="shared" si="13"/>
        <v>1447000</v>
      </c>
      <c r="C36" s="57">
        <f t="shared" si="6"/>
        <v>4533.9333333333334</v>
      </c>
      <c r="D36" s="53">
        <f t="shared" si="14"/>
        <v>0</v>
      </c>
      <c r="E36" s="57">
        <f t="shared" si="15"/>
        <v>4533.9333333333334</v>
      </c>
      <c r="F36" s="57">
        <f t="shared" si="16"/>
        <v>1447000</v>
      </c>
      <c r="G36" s="52">
        <f t="shared" si="17"/>
        <v>0</v>
      </c>
      <c r="H36" s="209">
        <f t="shared" si="12"/>
        <v>12</v>
      </c>
    </row>
    <row r="37" spans="1:9" x14ac:dyDescent="0.2">
      <c r="A37" s="121">
        <f t="shared" si="4"/>
        <v>27</v>
      </c>
      <c r="B37" s="57">
        <f t="shared" si="13"/>
        <v>1447000</v>
      </c>
      <c r="C37" s="57">
        <f t="shared" si="6"/>
        <v>4533.9333333333334</v>
      </c>
      <c r="D37" s="53">
        <f t="shared" si="14"/>
        <v>0</v>
      </c>
      <c r="E37" s="57">
        <f t="shared" si="15"/>
        <v>4533.9333333333334</v>
      </c>
      <c r="F37" s="57">
        <f t="shared" si="16"/>
        <v>1447000</v>
      </c>
      <c r="G37" s="52">
        <f t="shared" si="17"/>
        <v>0</v>
      </c>
      <c r="H37" s="209">
        <v>1</v>
      </c>
      <c r="I37">
        <v>2022</v>
      </c>
    </row>
    <row r="38" spans="1:9" x14ac:dyDescent="0.2">
      <c r="A38" s="121">
        <f t="shared" si="4"/>
        <v>28</v>
      </c>
      <c r="B38" s="57">
        <f t="shared" si="13"/>
        <v>1447000</v>
      </c>
      <c r="C38" s="57">
        <f t="shared" si="6"/>
        <v>4533.9333333333334</v>
      </c>
      <c r="D38" s="53">
        <f t="shared" si="14"/>
        <v>0</v>
      </c>
      <c r="E38" s="57">
        <f t="shared" si="15"/>
        <v>4533.9333333333334</v>
      </c>
      <c r="F38" s="57">
        <f t="shared" si="16"/>
        <v>1447000</v>
      </c>
      <c r="G38" s="52">
        <f t="shared" si="17"/>
        <v>0</v>
      </c>
      <c r="H38" s="209">
        <f t="shared" si="12"/>
        <v>2</v>
      </c>
    </row>
    <row r="39" spans="1:9" x14ac:dyDescent="0.2">
      <c r="A39" s="121">
        <f t="shared" si="4"/>
        <v>29</v>
      </c>
      <c r="B39" s="57">
        <f t="shared" si="13"/>
        <v>1447000</v>
      </c>
      <c r="C39" s="57">
        <f t="shared" si="6"/>
        <v>4533.9333333333334</v>
      </c>
      <c r="D39" s="53">
        <f t="shared" si="14"/>
        <v>0</v>
      </c>
      <c r="E39" s="57">
        <f t="shared" si="15"/>
        <v>4533.9333333333334</v>
      </c>
      <c r="F39" s="57">
        <f t="shared" si="16"/>
        <v>1447000</v>
      </c>
      <c r="G39" s="52">
        <f t="shared" si="17"/>
        <v>0</v>
      </c>
      <c r="H39" s="209">
        <f t="shared" si="12"/>
        <v>3</v>
      </c>
    </row>
    <row r="40" spans="1:9" x14ac:dyDescent="0.2">
      <c r="A40" s="121">
        <f t="shared" si="4"/>
        <v>30</v>
      </c>
      <c r="B40" s="57">
        <f t="shared" si="13"/>
        <v>1447000</v>
      </c>
      <c r="C40" s="57">
        <f t="shared" si="6"/>
        <v>4533.9333333333334</v>
      </c>
      <c r="D40" s="53">
        <f t="shared" si="14"/>
        <v>0</v>
      </c>
      <c r="E40" s="57">
        <f t="shared" si="15"/>
        <v>4533.9333333333334</v>
      </c>
      <c r="F40" s="57">
        <f t="shared" si="16"/>
        <v>1447000</v>
      </c>
      <c r="G40" s="52">
        <f t="shared" si="17"/>
        <v>0</v>
      </c>
      <c r="H40" s="209">
        <f t="shared" si="12"/>
        <v>4</v>
      </c>
    </row>
    <row r="41" spans="1:9" x14ac:dyDescent="0.2">
      <c r="A41" s="121">
        <f t="shared" si="4"/>
        <v>31</v>
      </c>
      <c r="B41" s="57">
        <f t="shared" si="13"/>
        <v>1447000</v>
      </c>
      <c r="C41" s="57">
        <f t="shared" si="6"/>
        <v>4533.9333333333334</v>
      </c>
      <c r="D41" s="53">
        <f t="shared" si="14"/>
        <v>0</v>
      </c>
      <c r="E41" s="57">
        <f t="shared" si="15"/>
        <v>4533.9333333333334</v>
      </c>
      <c r="F41" s="57">
        <f t="shared" si="16"/>
        <v>1447000</v>
      </c>
      <c r="G41" s="52">
        <f t="shared" si="17"/>
        <v>0</v>
      </c>
      <c r="H41" s="209">
        <f t="shared" si="12"/>
        <v>5</v>
      </c>
    </row>
    <row r="42" spans="1:9" x14ac:dyDescent="0.2">
      <c r="A42" s="121">
        <f t="shared" si="4"/>
        <v>32</v>
      </c>
      <c r="B42" s="57">
        <f t="shared" si="13"/>
        <v>1447000</v>
      </c>
      <c r="C42" s="57">
        <f t="shared" si="6"/>
        <v>4533.9333333333334</v>
      </c>
      <c r="D42" s="53">
        <f t="shared" si="14"/>
        <v>0</v>
      </c>
      <c r="E42" s="57">
        <f t="shared" si="15"/>
        <v>4533.9333333333334</v>
      </c>
      <c r="F42" s="57">
        <f t="shared" si="16"/>
        <v>1447000</v>
      </c>
      <c r="G42" s="52">
        <f t="shared" si="17"/>
        <v>0</v>
      </c>
      <c r="H42" s="209">
        <f t="shared" si="12"/>
        <v>6</v>
      </c>
    </row>
    <row r="43" spans="1:9" x14ac:dyDescent="0.2">
      <c r="A43" s="121">
        <f t="shared" si="4"/>
        <v>33</v>
      </c>
      <c r="B43" s="57">
        <f t="shared" si="13"/>
        <v>1447000</v>
      </c>
      <c r="C43" s="57">
        <f t="shared" si="6"/>
        <v>4533.9333333333334</v>
      </c>
      <c r="D43" s="53">
        <f t="shared" si="14"/>
        <v>0</v>
      </c>
      <c r="E43" s="57">
        <f t="shared" si="15"/>
        <v>4533.9333333333334</v>
      </c>
      <c r="F43" s="57">
        <f t="shared" si="16"/>
        <v>1447000</v>
      </c>
      <c r="G43" s="52">
        <f t="shared" si="17"/>
        <v>0</v>
      </c>
      <c r="H43" s="209">
        <f t="shared" si="12"/>
        <v>7</v>
      </c>
    </row>
    <row r="44" spans="1:9" x14ac:dyDescent="0.2">
      <c r="A44" s="121">
        <f t="shared" si="4"/>
        <v>34</v>
      </c>
      <c r="B44" s="57">
        <f t="shared" si="13"/>
        <v>1447000</v>
      </c>
      <c r="C44" s="57">
        <f t="shared" si="6"/>
        <v>4533.9333333333334</v>
      </c>
      <c r="D44" s="53">
        <f t="shared" si="14"/>
        <v>0</v>
      </c>
      <c r="E44" s="57">
        <f t="shared" si="15"/>
        <v>4533.9333333333334</v>
      </c>
      <c r="F44" s="57">
        <f t="shared" si="16"/>
        <v>1447000</v>
      </c>
      <c r="G44" s="52">
        <f t="shared" si="17"/>
        <v>0</v>
      </c>
      <c r="H44" s="209">
        <f t="shared" si="12"/>
        <v>8</v>
      </c>
    </row>
    <row r="45" spans="1:9" x14ac:dyDescent="0.2">
      <c r="A45" s="121">
        <f t="shared" si="4"/>
        <v>35</v>
      </c>
      <c r="B45" s="57">
        <f t="shared" si="13"/>
        <v>1447000</v>
      </c>
      <c r="C45" s="57">
        <f t="shared" si="6"/>
        <v>4533.9333333333334</v>
      </c>
      <c r="D45" s="53">
        <f t="shared" si="14"/>
        <v>0</v>
      </c>
      <c r="E45" s="57">
        <f t="shared" si="15"/>
        <v>4533.9333333333334</v>
      </c>
      <c r="F45" s="57">
        <f t="shared" si="16"/>
        <v>1447000</v>
      </c>
      <c r="G45" s="52">
        <f t="shared" si="17"/>
        <v>0</v>
      </c>
      <c r="H45" s="209">
        <f t="shared" si="12"/>
        <v>9</v>
      </c>
    </row>
    <row r="46" spans="1:9" x14ac:dyDescent="0.2">
      <c r="A46" s="121">
        <f t="shared" si="4"/>
        <v>36</v>
      </c>
      <c r="B46" s="57">
        <f t="shared" si="13"/>
        <v>1447000</v>
      </c>
      <c r="C46" s="57">
        <f t="shared" si="6"/>
        <v>4533.9333333333334</v>
      </c>
      <c r="D46" s="53">
        <f t="shared" si="14"/>
        <v>0</v>
      </c>
      <c r="E46" s="57">
        <f t="shared" si="15"/>
        <v>4533.9333333333334</v>
      </c>
      <c r="F46" s="57">
        <f t="shared" si="16"/>
        <v>1447000</v>
      </c>
      <c r="G46" s="52">
        <f t="shared" si="17"/>
        <v>0</v>
      </c>
      <c r="H46" s="209">
        <f t="shared" si="12"/>
        <v>10</v>
      </c>
    </row>
    <row r="47" spans="1:9" x14ac:dyDescent="0.2">
      <c r="A47" s="121">
        <f t="shared" si="4"/>
        <v>37</v>
      </c>
      <c r="B47" s="57">
        <f t="shared" si="13"/>
        <v>1447000</v>
      </c>
      <c r="C47" s="57">
        <f t="shared" si="6"/>
        <v>4533.9333333333334</v>
      </c>
      <c r="D47" s="53">
        <f t="shared" si="14"/>
        <v>0</v>
      </c>
      <c r="E47" s="57">
        <f t="shared" si="15"/>
        <v>4533.9333333333334</v>
      </c>
      <c r="F47" s="57">
        <f t="shared" si="16"/>
        <v>1447000</v>
      </c>
      <c r="G47" s="52">
        <f t="shared" si="17"/>
        <v>0</v>
      </c>
      <c r="H47" s="209">
        <f t="shared" si="12"/>
        <v>11</v>
      </c>
    </row>
    <row r="48" spans="1:9" x14ac:dyDescent="0.2">
      <c r="A48" s="121">
        <f t="shared" si="4"/>
        <v>38</v>
      </c>
      <c r="B48" s="57">
        <f t="shared" si="13"/>
        <v>1447000</v>
      </c>
      <c r="C48" s="57">
        <f t="shared" si="6"/>
        <v>4533.9333333333334</v>
      </c>
      <c r="D48" s="53">
        <f t="shared" si="14"/>
        <v>0</v>
      </c>
      <c r="E48" s="57">
        <f t="shared" si="15"/>
        <v>4533.9333333333334</v>
      </c>
      <c r="F48" s="57">
        <f t="shared" si="16"/>
        <v>1447000</v>
      </c>
      <c r="G48" s="52">
        <f t="shared" si="17"/>
        <v>0</v>
      </c>
      <c r="H48" s="209">
        <f t="shared" si="12"/>
        <v>12</v>
      </c>
    </row>
    <row r="49" spans="1:9" x14ac:dyDescent="0.2">
      <c r="A49" s="121">
        <f t="shared" si="4"/>
        <v>39</v>
      </c>
      <c r="B49" s="57">
        <f t="shared" si="13"/>
        <v>1447000</v>
      </c>
      <c r="C49" s="57">
        <f t="shared" si="6"/>
        <v>4533.9333333333334</v>
      </c>
      <c r="D49" s="53">
        <f t="shared" si="14"/>
        <v>0</v>
      </c>
      <c r="E49" s="57">
        <f t="shared" si="15"/>
        <v>4533.9333333333334</v>
      </c>
      <c r="F49" s="57">
        <f t="shared" si="16"/>
        <v>1447000</v>
      </c>
      <c r="G49" s="52">
        <f t="shared" si="17"/>
        <v>0</v>
      </c>
      <c r="H49" s="209">
        <v>1</v>
      </c>
      <c r="I49">
        <v>2023</v>
      </c>
    </row>
    <row r="50" spans="1:9" x14ac:dyDescent="0.2">
      <c r="A50" s="121">
        <f t="shared" si="4"/>
        <v>40</v>
      </c>
      <c r="B50" s="57">
        <f t="shared" si="13"/>
        <v>1447000</v>
      </c>
      <c r="C50" s="57">
        <f t="shared" si="6"/>
        <v>4533.9333333333334</v>
      </c>
      <c r="D50" s="53">
        <f t="shared" si="14"/>
        <v>0</v>
      </c>
      <c r="E50" s="57">
        <f t="shared" si="15"/>
        <v>4533.9333333333334</v>
      </c>
      <c r="F50" s="57">
        <f t="shared" si="16"/>
        <v>1447000</v>
      </c>
      <c r="G50" s="52">
        <f t="shared" si="17"/>
        <v>0</v>
      </c>
      <c r="H50" s="209">
        <f t="shared" si="12"/>
        <v>2</v>
      </c>
    </row>
    <row r="51" spans="1:9" x14ac:dyDescent="0.2">
      <c r="A51" s="121">
        <f t="shared" si="4"/>
        <v>41</v>
      </c>
      <c r="B51" s="57">
        <f t="shared" si="13"/>
        <v>1447000</v>
      </c>
      <c r="C51" s="57">
        <f t="shared" si="6"/>
        <v>4533.9333333333334</v>
      </c>
      <c r="D51" s="53">
        <f t="shared" si="14"/>
        <v>0</v>
      </c>
      <c r="E51" s="57">
        <f t="shared" si="15"/>
        <v>4533.9333333333334</v>
      </c>
      <c r="F51" s="57">
        <f t="shared" si="16"/>
        <v>1447000</v>
      </c>
      <c r="G51" s="52">
        <f t="shared" si="17"/>
        <v>0</v>
      </c>
      <c r="H51" s="209">
        <f t="shared" si="12"/>
        <v>3</v>
      </c>
    </row>
    <row r="52" spans="1:9" x14ac:dyDescent="0.2">
      <c r="A52" s="121">
        <f t="shared" si="4"/>
        <v>42</v>
      </c>
      <c r="B52" s="57">
        <f t="shared" si="13"/>
        <v>1447000</v>
      </c>
      <c r="C52" s="57">
        <f t="shared" si="6"/>
        <v>4533.9333333333334</v>
      </c>
      <c r="D52" s="53">
        <f t="shared" si="14"/>
        <v>0</v>
      </c>
      <c r="E52" s="57">
        <f t="shared" si="15"/>
        <v>4533.9333333333334</v>
      </c>
      <c r="F52" s="57">
        <f t="shared" si="16"/>
        <v>1447000</v>
      </c>
      <c r="G52" s="52">
        <f t="shared" si="17"/>
        <v>0</v>
      </c>
      <c r="H52" s="209">
        <f t="shared" si="12"/>
        <v>4</v>
      </c>
    </row>
    <row r="53" spans="1:9" x14ac:dyDescent="0.2">
      <c r="A53" s="121">
        <f t="shared" si="4"/>
        <v>43</v>
      </c>
      <c r="B53" s="57">
        <f t="shared" si="13"/>
        <v>1447000</v>
      </c>
      <c r="C53" s="57">
        <f t="shared" si="6"/>
        <v>4533.9333333333334</v>
      </c>
      <c r="D53" s="53">
        <f t="shared" si="14"/>
        <v>0</v>
      </c>
      <c r="E53" s="57">
        <f t="shared" si="15"/>
        <v>4533.9333333333334</v>
      </c>
      <c r="F53" s="57">
        <f t="shared" si="16"/>
        <v>1447000</v>
      </c>
      <c r="G53" s="52">
        <f t="shared" si="17"/>
        <v>0</v>
      </c>
      <c r="H53" s="209">
        <f t="shared" si="12"/>
        <v>5</v>
      </c>
    </row>
    <row r="54" spans="1:9" x14ac:dyDescent="0.2">
      <c r="A54" s="121">
        <f t="shared" si="4"/>
        <v>44</v>
      </c>
      <c r="B54" s="57">
        <f t="shared" si="13"/>
        <v>1447000</v>
      </c>
      <c r="C54" s="57">
        <f t="shared" si="6"/>
        <v>4533.9333333333334</v>
      </c>
      <c r="D54" s="53">
        <f t="shared" si="14"/>
        <v>0</v>
      </c>
      <c r="E54" s="57">
        <f t="shared" si="15"/>
        <v>4533.9333333333334</v>
      </c>
      <c r="F54" s="57">
        <f t="shared" si="16"/>
        <v>1447000</v>
      </c>
      <c r="G54" s="52">
        <f t="shared" si="17"/>
        <v>0</v>
      </c>
      <c r="H54" s="209">
        <f t="shared" si="12"/>
        <v>6</v>
      </c>
    </row>
    <row r="55" spans="1:9" x14ac:dyDescent="0.2">
      <c r="A55" s="121">
        <f t="shared" si="4"/>
        <v>45</v>
      </c>
      <c r="B55" s="57">
        <f t="shared" si="13"/>
        <v>1447000</v>
      </c>
      <c r="C55" s="57">
        <f t="shared" si="6"/>
        <v>4533.9333333333334</v>
      </c>
      <c r="D55" s="53">
        <f t="shared" si="14"/>
        <v>0</v>
      </c>
      <c r="E55" s="57">
        <f t="shared" si="15"/>
        <v>4533.9333333333334</v>
      </c>
      <c r="F55" s="57">
        <f t="shared" si="16"/>
        <v>1447000</v>
      </c>
      <c r="G55" s="52">
        <f t="shared" si="17"/>
        <v>0</v>
      </c>
      <c r="H55" s="209">
        <f t="shared" si="12"/>
        <v>7</v>
      </c>
    </row>
    <row r="56" spans="1:9" x14ac:dyDescent="0.2">
      <c r="A56" s="121">
        <f t="shared" si="4"/>
        <v>46</v>
      </c>
      <c r="B56" s="57">
        <f t="shared" si="13"/>
        <v>1447000</v>
      </c>
      <c r="C56" s="57">
        <f t="shared" si="6"/>
        <v>4533.9333333333334</v>
      </c>
      <c r="D56" s="53">
        <f t="shared" si="14"/>
        <v>0</v>
      </c>
      <c r="E56" s="57">
        <f t="shared" si="15"/>
        <v>4533.9333333333334</v>
      </c>
      <c r="F56" s="57">
        <f t="shared" si="16"/>
        <v>1447000</v>
      </c>
      <c r="G56" s="52">
        <f t="shared" si="17"/>
        <v>0</v>
      </c>
      <c r="H56" s="209">
        <f t="shared" si="12"/>
        <v>8</v>
      </c>
    </row>
    <row r="57" spans="1:9" x14ac:dyDescent="0.2">
      <c r="A57" s="121">
        <f t="shared" si="4"/>
        <v>47</v>
      </c>
      <c r="B57" s="57">
        <f t="shared" si="13"/>
        <v>1447000</v>
      </c>
      <c r="C57" s="57">
        <f t="shared" si="6"/>
        <v>4533.9333333333334</v>
      </c>
      <c r="D57" s="53">
        <f t="shared" si="14"/>
        <v>0</v>
      </c>
      <c r="E57" s="57">
        <f t="shared" si="15"/>
        <v>4533.9333333333334</v>
      </c>
      <c r="F57" s="57">
        <f t="shared" si="16"/>
        <v>1447000</v>
      </c>
      <c r="G57" s="52">
        <f t="shared" si="17"/>
        <v>0</v>
      </c>
      <c r="H57" s="209">
        <f t="shared" si="12"/>
        <v>9</v>
      </c>
    </row>
    <row r="58" spans="1:9" x14ac:dyDescent="0.2">
      <c r="A58" s="121">
        <f t="shared" si="4"/>
        <v>48</v>
      </c>
      <c r="B58" s="57">
        <f t="shared" si="13"/>
        <v>1447000</v>
      </c>
      <c r="C58" s="57">
        <f t="shared" si="6"/>
        <v>4533.9333333333334</v>
      </c>
      <c r="D58" s="53">
        <f t="shared" si="14"/>
        <v>0</v>
      </c>
      <c r="E58" s="57">
        <f t="shared" si="15"/>
        <v>4533.9333333333334</v>
      </c>
      <c r="F58" s="57">
        <f t="shared" si="16"/>
        <v>1447000</v>
      </c>
      <c r="G58" s="52">
        <f t="shared" si="17"/>
        <v>0</v>
      </c>
      <c r="H58" s="209">
        <f t="shared" si="12"/>
        <v>10</v>
      </c>
    </row>
    <row r="59" spans="1:9" x14ac:dyDescent="0.2">
      <c r="A59" s="121">
        <f t="shared" si="4"/>
        <v>49</v>
      </c>
      <c r="B59" s="57">
        <f t="shared" si="13"/>
        <v>1447000</v>
      </c>
      <c r="C59" s="57">
        <f t="shared" si="6"/>
        <v>4533.9333333333334</v>
      </c>
      <c r="D59" s="53">
        <f t="shared" si="14"/>
        <v>2175.5627476549598</v>
      </c>
      <c r="E59" s="57">
        <f t="shared" si="15"/>
        <v>6709.4960809882932</v>
      </c>
      <c r="F59" s="57">
        <f t="shared" si="16"/>
        <v>1444824.437252345</v>
      </c>
      <c r="G59" s="52">
        <f t="shared" si="17"/>
        <v>2.7777777777777779E-3</v>
      </c>
      <c r="H59" s="209">
        <f t="shared" si="12"/>
        <v>11</v>
      </c>
    </row>
    <row r="60" spans="1:9" x14ac:dyDescent="0.2">
      <c r="A60" s="121">
        <f t="shared" si="4"/>
        <v>50</v>
      </c>
      <c r="B60" s="57">
        <f t="shared" si="13"/>
        <v>1444824.437252345</v>
      </c>
      <c r="C60" s="57">
        <f t="shared" si="6"/>
        <v>4527.1165700573483</v>
      </c>
      <c r="D60" s="53">
        <f t="shared" si="14"/>
        <v>2182.3795109309449</v>
      </c>
      <c r="E60" s="57">
        <f t="shared" si="15"/>
        <v>6709.4960809882932</v>
      </c>
      <c r="F60" s="57">
        <f t="shared" si="16"/>
        <v>1442642.0577414141</v>
      </c>
      <c r="G60" s="52">
        <f t="shared" si="17"/>
        <v>2.7777777777777779E-3</v>
      </c>
      <c r="H60" s="209">
        <f t="shared" si="12"/>
        <v>12</v>
      </c>
      <c r="I60">
        <v>2024</v>
      </c>
    </row>
    <row r="61" spans="1:9" x14ac:dyDescent="0.2">
      <c r="A61" s="121">
        <f t="shared" si="4"/>
        <v>51</v>
      </c>
      <c r="B61" s="57">
        <f t="shared" si="13"/>
        <v>1442642.0577414141</v>
      </c>
      <c r="C61" s="57">
        <f t="shared" si="6"/>
        <v>4520.2784475897643</v>
      </c>
      <c r="D61" s="53">
        <f t="shared" si="14"/>
        <v>2189.217633398529</v>
      </c>
      <c r="E61" s="57">
        <f t="shared" si="15"/>
        <v>6709.4960809882932</v>
      </c>
      <c r="F61" s="57">
        <f t="shared" si="16"/>
        <v>1440452.8401080156</v>
      </c>
      <c r="G61" s="52">
        <f t="shared" si="17"/>
        <v>2.7777777777777779E-3</v>
      </c>
      <c r="H61" s="209">
        <f t="shared" si="12"/>
        <v>13</v>
      </c>
    </row>
    <row r="62" spans="1:9" x14ac:dyDescent="0.2">
      <c r="A62" s="121">
        <f t="shared" si="4"/>
        <v>52</v>
      </c>
      <c r="B62" s="57">
        <f t="shared" si="13"/>
        <v>1440452.8401080156</v>
      </c>
      <c r="C62" s="57">
        <f t="shared" si="6"/>
        <v>4513.4188990051161</v>
      </c>
      <c r="D62" s="53">
        <f t="shared" si="14"/>
        <v>2196.0771819831771</v>
      </c>
      <c r="E62" s="57">
        <f t="shared" si="15"/>
        <v>6709.4960809882932</v>
      </c>
      <c r="F62" s="57">
        <f t="shared" si="16"/>
        <v>1438256.7629260323</v>
      </c>
      <c r="G62" s="52">
        <f t="shared" si="17"/>
        <v>2.7777777777777779E-3</v>
      </c>
    </row>
    <row r="63" spans="1:9" x14ac:dyDescent="0.2">
      <c r="A63" s="121">
        <f t="shared" si="4"/>
        <v>53</v>
      </c>
      <c r="B63" s="57">
        <f t="shared" si="13"/>
        <v>1438256.7629260323</v>
      </c>
      <c r="C63" s="57">
        <f t="shared" si="6"/>
        <v>4506.537857168235</v>
      </c>
      <c r="D63" s="53">
        <f t="shared" si="14"/>
        <v>2202.9582238200583</v>
      </c>
      <c r="E63" s="57">
        <f t="shared" si="15"/>
        <v>6709.4960809882932</v>
      </c>
      <c r="F63" s="57">
        <f t="shared" si="16"/>
        <v>1436053.8047022123</v>
      </c>
      <c r="G63" s="52">
        <f t="shared" si="17"/>
        <v>2.7777777777777779E-3</v>
      </c>
    </row>
    <row r="64" spans="1:9" x14ac:dyDescent="0.2">
      <c r="A64" s="121">
        <f t="shared" si="4"/>
        <v>54</v>
      </c>
      <c r="B64" s="57">
        <f t="shared" si="13"/>
        <v>1436053.8047022123</v>
      </c>
      <c r="C64" s="57">
        <f t="shared" si="6"/>
        <v>4499.6352547335982</v>
      </c>
      <c r="D64" s="53">
        <f t="shared" si="14"/>
        <v>2209.860826254695</v>
      </c>
      <c r="E64" s="57">
        <f t="shared" si="15"/>
        <v>6709.4960809882932</v>
      </c>
      <c r="F64" s="57">
        <f t="shared" si="16"/>
        <v>1433843.9438759577</v>
      </c>
      <c r="G64" s="52">
        <f t="shared" si="17"/>
        <v>2.7777777777777779E-3</v>
      </c>
    </row>
    <row r="65" spans="1:7" x14ac:dyDescent="0.2">
      <c r="A65" s="121">
        <f t="shared" si="4"/>
        <v>55</v>
      </c>
      <c r="B65" s="57">
        <f t="shared" si="13"/>
        <v>1433843.9438759577</v>
      </c>
      <c r="C65" s="57">
        <f t="shared" si="6"/>
        <v>4492.711024144668</v>
      </c>
      <c r="D65" s="53">
        <f t="shared" si="14"/>
        <v>2216.7850568436252</v>
      </c>
      <c r="E65" s="57">
        <f t="shared" si="15"/>
        <v>6709.4960809882932</v>
      </c>
      <c r="F65" s="57">
        <f t="shared" si="16"/>
        <v>1431627.1588191141</v>
      </c>
      <c r="G65" s="52">
        <f t="shared" si="17"/>
        <v>2.7777777777777779E-3</v>
      </c>
    </row>
    <row r="66" spans="1:7" x14ac:dyDescent="0.2">
      <c r="A66" s="121">
        <f t="shared" si="4"/>
        <v>56</v>
      </c>
      <c r="B66" s="57">
        <f t="shared" si="13"/>
        <v>1431627.1588191141</v>
      </c>
      <c r="C66" s="57">
        <f t="shared" si="6"/>
        <v>4485.7650976332243</v>
      </c>
      <c r="D66" s="53">
        <f t="shared" si="14"/>
        <v>2223.7309833550689</v>
      </c>
      <c r="E66" s="57">
        <f t="shared" si="15"/>
        <v>6709.4960809882932</v>
      </c>
      <c r="F66" s="57">
        <f t="shared" si="16"/>
        <v>1429403.427835759</v>
      </c>
      <c r="G66" s="52">
        <f t="shared" si="17"/>
        <v>2.7777777777777779E-3</v>
      </c>
    </row>
    <row r="67" spans="1:7" x14ac:dyDescent="0.2">
      <c r="A67" s="121">
        <f t="shared" si="4"/>
        <v>57</v>
      </c>
      <c r="B67" s="57">
        <f t="shared" si="13"/>
        <v>1429403.427835759</v>
      </c>
      <c r="C67" s="57">
        <f t="shared" si="6"/>
        <v>4478.7974072187117</v>
      </c>
      <c r="D67" s="53">
        <f t="shared" si="14"/>
        <v>2230.6986737695815</v>
      </c>
      <c r="E67" s="57">
        <f t="shared" si="15"/>
        <v>6709.4960809882932</v>
      </c>
      <c r="F67" s="57">
        <f t="shared" si="16"/>
        <v>1427172.7291619894</v>
      </c>
      <c r="G67" s="52">
        <f t="shared" si="17"/>
        <v>2.7777777777777779E-3</v>
      </c>
    </row>
    <row r="68" spans="1:7" x14ac:dyDescent="0.2">
      <c r="A68" s="121">
        <f t="shared" si="4"/>
        <v>58</v>
      </c>
      <c r="B68" s="57">
        <f t="shared" si="13"/>
        <v>1427172.7291619894</v>
      </c>
      <c r="C68" s="57">
        <f t="shared" si="6"/>
        <v>4471.8078847075667</v>
      </c>
      <c r="D68" s="53">
        <f t="shared" si="14"/>
        <v>2237.6881962807265</v>
      </c>
      <c r="E68" s="57">
        <f t="shared" si="15"/>
        <v>6709.4960809882932</v>
      </c>
      <c r="F68" s="57">
        <f t="shared" si="16"/>
        <v>1424935.0409657087</v>
      </c>
      <c r="G68" s="52">
        <f t="shared" si="17"/>
        <v>2.7777777777777779E-3</v>
      </c>
    </row>
    <row r="69" spans="1:7" x14ac:dyDescent="0.2">
      <c r="A69" s="121">
        <f t="shared" si="4"/>
        <v>59</v>
      </c>
      <c r="B69" s="57">
        <f t="shared" si="13"/>
        <v>1424935.0409657087</v>
      </c>
      <c r="C69" s="57">
        <f t="shared" si="6"/>
        <v>4464.7964616925537</v>
      </c>
      <c r="D69" s="53">
        <f t="shared" si="14"/>
        <v>2244.6996192957395</v>
      </c>
      <c r="E69" s="57">
        <f t="shared" si="15"/>
        <v>6709.4960809882932</v>
      </c>
      <c r="F69" s="57">
        <f t="shared" si="16"/>
        <v>1422690.3413464129</v>
      </c>
      <c r="G69" s="52">
        <f t="shared" si="17"/>
        <v>2.7777777777777779E-3</v>
      </c>
    </row>
    <row r="70" spans="1:7" x14ac:dyDescent="0.2">
      <c r="A70" s="121">
        <f t="shared" si="4"/>
        <v>60</v>
      </c>
      <c r="B70" s="57">
        <f t="shared" si="13"/>
        <v>1422690.3413464129</v>
      </c>
      <c r="C70" s="57">
        <f t="shared" si="6"/>
        <v>4457.7630695520938</v>
      </c>
      <c r="D70" s="53">
        <f t="shared" si="14"/>
        <v>2251.7330114361994</v>
      </c>
      <c r="E70" s="57">
        <f t="shared" si="15"/>
        <v>6709.4960809882932</v>
      </c>
      <c r="F70" s="57">
        <f t="shared" si="16"/>
        <v>1420438.6083349767</v>
      </c>
      <c r="G70" s="52">
        <f t="shared" si="17"/>
        <v>2.7777777777777779E-3</v>
      </c>
    </row>
    <row r="71" spans="1:7" x14ac:dyDescent="0.2">
      <c r="A71" s="121">
        <f t="shared" si="4"/>
        <v>61</v>
      </c>
      <c r="B71" s="57">
        <f t="shared" si="13"/>
        <v>1420438.6083349767</v>
      </c>
      <c r="C71" s="57">
        <f t="shared" si="6"/>
        <v>4450.7076394495934</v>
      </c>
      <c r="D71" s="53">
        <f t="shared" si="14"/>
        <v>2258.7884415386998</v>
      </c>
      <c r="E71" s="57">
        <f t="shared" si="15"/>
        <v>6709.4960809882932</v>
      </c>
      <c r="F71" s="57">
        <f t="shared" si="16"/>
        <v>1418179.8198934379</v>
      </c>
      <c r="G71" s="52">
        <f t="shared" si="17"/>
        <v>2.7777777777777779E-3</v>
      </c>
    </row>
    <row r="72" spans="1:7" x14ac:dyDescent="0.2">
      <c r="A72" s="121">
        <f t="shared" si="4"/>
        <v>62</v>
      </c>
      <c r="B72" s="57">
        <f t="shared" si="13"/>
        <v>1418179.8198934379</v>
      </c>
      <c r="C72" s="57">
        <f t="shared" si="6"/>
        <v>4443.6301023327724</v>
      </c>
      <c r="D72" s="53">
        <f t="shared" si="14"/>
        <v>2265.8659786555208</v>
      </c>
      <c r="E72" s="57">
        <f t="shared" si="15"/>
        <v>6709.4960809882932</v>
      </c>
      <c r="F72" s="57">
        <f t="shared" si="16"/>
        <v>1415913.9539147825</v>
      </c>
      <c r="G72" s="52">
        <f t="shared" si="17"/>
        <v>2.7777777777777779E-3</v>
      </c>
    </row>
    <row r="73" spans="1:7" x14ac:dyDescent="0.2">
      <c r="A73" s="121">
        <f t="shared" si="4"/>
        <v>63</v>
      </c>
      <c r="B73" s="57">
        <f t="shared" si="13"/>
        <v>1415913.9539147825</v>
      </c>
      <c r="C73" s="57">
        <f t="shared" si="6"/>
        <v>4436.5303889329853</v>
      </c>
      <c r="D73" s="53">
        <f t="shared" si="14"/>
        <v>2272.965692055308</v>
      </c>
      <c r="E73" s="57">
        <f t="shared" si="15"/>
        <v>6709.4960809882932</v>
      </c>
      <c r="F73" s="57">
        <f t="shared" si="16"/>
        <v>1413640.9882227271</v>
      </c>
      <c r="G73" s="52">
        <f t="shared" si="17"/>
        <v>2.7777777777777779E-3</v>
      </c>
    </row>
    <row r="74" spans="1:7" x14ac:dyDescent="0.2">
      <c r="A74" s="121">
        <f t="shared" si="4"/>
        <v>64</v>
      </c>
      <c r="B74" s="57">
        <f t="shared" si="13"/>
        <v>1413640.9882227271</v>
      </c>
      <c r="C74" s="57">
        <f t="shared" si="6"/>
        <v>4429.408429764545</v>
      </c>
      <c r="D74" s="53">
        <f t="shared" si="14"/>
        <v>2280.0876512237483</v>
      </c>
      <c r="E74" s="57">
        <f t="shared" si="15"/>
        <v>6709.4960809882932</v>
      </c>
      <c r="F74" s="57">
        <f t="shared" si="16"/>
        <v>1411360.9005715034</v>
      </c>
      <c r="G74" s="52">
        <f t="shared" si="17"/>
        <v>2.7777777777777779E-3</v>
      </c>
    </row>
    <row r="75" spans="1:7" x14ac:dyDescent="0.2">
      <c r="A75" s="121">
        <f t="shared" si="4"/>
        <v>65</v>
      </c>
      <c r="B75" s="57">
        <f t="shared" si="13"/>
        <v>1411360.9005715034</v>
      </c>
      <c r="C75" s="57">
        <f t="shared" si="6"/>
        <v>4422.264155124044</v>
      </c>
      <c r="D75" s="53">
        <f t="shared" si="14"/>
        <v>2287.2319258642492</v>
      </c>
      <c r="E75" s="57">
        <f t="shared" si="15"/>
        <v>6709.4960809882932</v>
      </c>
      <c r="F75" s="57">
        <f t="shared" si="16"/>
        <v>1409073.6686456392</v>
      </c>
      <c r="G75" s="52">
        <f t="shared" si="17"/>
        <v>2.7777777777777779E-3</v>
      </c>
    </row>
    <row r="76" spans="1:7" x14ac:dyDescent="0.2">
      <c r="A76" s="121">
        <f t="shared" si="4"/>
        <v>66</v>
      </c>
      <c r="B76" s="57">
        <f t="shared" si="13"/>
        <v>1409073.6686456392</v>
      </c>
      <c r="C76" s="57">
        <f t="shared" si="6"/>
        <v>4415.0974950896698</v>
      </c>
      <c r="D76" s="53">
        <f t="shared" si="14"/>
        <v>2294.3985858986234</v>
      </c>
      <c r="E76" s="57">
        <f t="shared" si="15"/>
        <v>6709.4960809882932</v>
      </c>
      <c r="F76" s="57">
        <f t="shared" si="16"/>
        <v>1406779.2700597406</v>
      </c>
      <c r="G76" s="52">
        <f t="shared" si="17"/>
        <v>2.7777777777777779E-3</v>
      </c>
    </row>
    <row r="77" spans="1:7" x14ac:dyDescent="0.2">
      <c r="A77" s="121">
        <f t="shared" ref="A77:A140" si="18">A76+1</f>
        <v>67</v>
      </c>
      <c r="B77" s="57">
        <f t="shared" si="13"/>
        <v>1406779.2700597406</v>
      </c>
      <c r="C77" s="57">
        <f t="shared" ref="C77:C140" si="19">B77*C$5/12</f>
        <v>4407.9083795205206</v>
      </c>
      <c r="D77" s="53">
        <f t="shared" si="14"/>
        <v>2301.5877014677726</v>
      </c>
      <c r="E77" s="57">
        <f t="shared" si="15"/>
        <v>6709.4960809882932</v>
      </c>
      <c r="F77" s="57">
        <f t="shared" si="16"/>
        <v>1404477.6823582728</v>
      </c>
      <c r="G77" s="52">
        <f t="shared" si="17"/>
        <v>2.7777777777777779E-3</v>
      </c>
    </row>
    <row r="78" spans="1:7" x14ac:dyDescent="0.2">
      <c r="A78" s="121">
        <f t="shared" si="18"/>
        <v>68</v>
      </c>
      <c r="B78" s="57">
        <f t="shared" si="13"/>
        <v>1404477.6823582728</v>
      </c>
      <c r="C78" s="57">
        <f t="shared" si="19"/>
        <v>4400.6967380559217</v>
      </c>
      <c r="D78" s="53">
        <f t="shared" si="14"/>
        <v>2308.7993429323715</v>
      </c>
      <c r="E78" s="57">
        <f t="shared" si="15"/>
        <v>6709.4960809882932</v>
      </c>
      <c r="F78" s="57">
        <f t="shared" si="16"/>
        <v>1402168.8830153404</v>
      </c>
      <c r="G78" s="52">
        <f t="shared" si="17"/>
        <v>2.7777777777777779E-3</v>
      </c>
    </row>
    <row r="79" spans="1:7" x14ac:dyDescent="0.2">
      <c r="A79" s="121">
        <f t="shared" si="18"/>
        <v>69</v>
      </c>
      <c r="B79" s="57">
        <f t="shared" si="13"/>
        <v>1402168.8830153404</v>
      </c>
      <c r="C79" s="57">
        <f t="shared" si="19"/>
        <v>4393.4625001147333</v>
      </c>
      <c r="D79" s="53">
        <f t="shared" si="14"/>
        <v>2316.0335808735599</v>
      </c>
      <c r="E79" s="57">
        <f t="shared" si="15"/>
        <v>6709.4960809882932</v>
      </c>
      <c r="F79" s="57">
        <f t="shared" si="16"/>
        <v>1399852.8494344668</v>
      </c>
      <c r="G79" s="52">
        <f t="shared" si="17"/>
        <v>2.7777777777777779E-3</v>
      </c>
    </row>
    <row r="80" spans="1:7" x14ac:dyDescent="0.2">
      <c r="A80" s="121">
        <f t="shared" si="18"/>
        <v>70</v>
      </c>
      <c r="B80" s="57">
        <f t="shared" si="13"/>
        <v>1399852.8494344668</v>
      </c>
      <c r="C80" s="57">
        <f t="shared" si="19"/>
        <v>4386.2055948946627</v>
      </c>
      <c r="D80" s="53">
        <f t="shared" si="14"/>
        <v>2323.2904860936305</v>
      </c>
      <c r="E80" s="57">
        <f t="shared" si="15"/>
        <v>6709.4960809882932</v>
      </c>
      <c r="F80" s="57">
        <f t="shared" si="16"/>
        <v>1397529.5589483732</v>
      </c>
      <c r="G80" s="52">
        <f t="shared" si="17"/>
        <v>2.7777777777777779E-3</v>
      </c>
    </row>
    <row r="81" spans="1:7" x14ac:dyDescent="0.2">
      <c r="A81" s="121">
        <f t="shared" si="18"/>
        <v>71</v>
      </c>
      <c r="B81" s="57">
        <f t="shared" si="13"/>
        <v>1397529.5589483732</v>
      </c>
      <c r="C81" s="57">
        <f t="shared" si="19"/>
        <v>4378.9259513715697</v>
      </c>
      <c r="D81" s="53">
        <f t="shared" si="14"/>
        <v>2330.5701296167235</v>
      </c>
      <c r="E81" s="57">
        <f t="shared" si="15"/>
        <v>6709.4960809882932</v>
      </c>
      <c r="F81" s="57">
        <f t="shared" si="16"/>
        <v>1395198.9888187565</v>
      </c>
      <c r="G81" s="52">
        <f t="shared" si="17"/>
        <v>2.7777777777777779E-3</v>
      </c>
    </row>
    <row r="82" spans="1:7" x14ac:dyDescent="0.2">
      <c r="A82" s="121">
        <f t="shared" si="18"/>
        <v>72</v>
      </c>
      <c r="B82" s="57">
        <f t="shared" si="13"/>
        <v>1395198.9888187565</v>
      </c>
      <c r="C82" s="57">
        <f t="shared" si="19"/>
        <v>4371.6234982987708</v>
      </c>
      <c r="D82" s="53">
        <f t="shared" si="14"/>
        <v>2337.8725826895225</v>
      </c>
      <c r="E82" s="57">
        <f t="shared" si="15"/>
        <v>6709.4960809882932</v>
      </c>
      <c r="F82" s="57">
        <f t="shared" si="16"/>
        <v>1392861.1162360669</v>
      </c>
      <c r="G82" s="52">
        <f t="shared" si="17"/>
        <v>2.7777777777777779E-3</v>
      </c>
    </row>
    <row r="83" spans="1:7" x14ac:dyDescent="0.2">
      <c r="A83" s="121">
        <f t="shared" si="18"/>
        <v>73</v>
      </c>
      <c r="B83" s="57">
        <f t="shared" si="13"/>
        <v>1392861.1162360669</v>
      </c>
      <c r="C83" s="57">
        <f t="shared" si="19"/>
        <v>4364.2981642063432</v>
      </c>
      <c r="D83" s="53">
        <f t="shared" si="14"/>
        <v>2345.19791678195</v>
      </c>
      <c r="E83" s="57">
        <f t="shared" si="15"/>
        <v>6709.4960809882932</v>
      </c>
      <c r="F83" s="57">
        <f t="shared" si="16"/>
        <v>1390515.9183192849</v>
      </c>
      <c r="G83" s="52">
        <f t="shared" si="17"/>
        <v>2.7777777777777779E-3</v>
      </c>
    </row>
    <row r="84" spans="1:7" x14ac:dyDescent="0.2">
      <c r="A84" s="121">
        <f t="shared" si="18"/>
        <v>74</v>
      </c>
      <c r="B84" s="57">
        <f t="shared" si="13"/>
        <v>1390515.9183192849</v>
      </c>
      <c r="C84" s="57">
        <f t="shared" si="19"/>
        <v>4356.949877400426</v>
      </c>
      <c r="D84" s="53">
        <f t="shared" si="14"/>
        <v>2352.5462035878672</v>
      </c>
      <c r="E84" s="57">
        <f t="shared" si="15"/>
        <v>6709.4960809882932</v>
      </c>
      <c r="F84" s="57">
        <f t="shared" si="16"/>
        <v>1388163.372115697</v>
      </c>
      <c r="G84" s="52">
        <f t="shared" si="17"/>
        <v>2.7777777777777779E-3</v>
      </c>
    </row>
    <row r="85" spans="1:7" x14ac:dyDescent="0.2">
      <c r="A85" s="121">
        <f t="shared" si="18"/>
        <v>75</v>
      </c>
      <c r="B85" s="57">
        <f t="shared" si="13"/>
        <v>1388163.372115697</v>
      </c>
      <c r="C85" s="57">
        <f t="shared" si="19"/>
        <v>4349.5785659625171</v>
      </c>
      <c r="D85" s="53">
        <f t="shared" si="14"/>
        <v>2359.9175150257761</v>
      </c>
      <c r="E85" s="57">
        <f t="shared" si="15"/>
        <v>6709.4960809882932</v>
      </c>
      <c r="F85" s="57">
        <f t="shared" si="16"/>
        <v>1385803.4546006713</v>
      </c>
      <c r="G85" s="52">
        <f t="shared" si="17"/>
        <v>2.7777777777777779E-3</v>
      </c>
    </row>
    <row r="86" spans="1:7" x14ac:dyDescent="0.2">
      <c r="A86" s="121">
        <f t="shared" si="18"/>
        <v>76</v>
      </c>
      <c r="B86" s="57">
        <f t="shared" si="13"/>
        <v>1385803.4546006713</v>
      </c>
      <c r="C86" s="57">
        <f t="shared" si="19"/>
        <v>4342.1841577487703</v>
      </c>
      <c r="D86" s="53">
        <f t="shared" si="14"/>
        <v>2367.3119232395229</v>
      </c>
      <c r="E86" s="57">
        <f t="shared" si="15"/>
        <v>6709.4960809882932</v>
      </c>
      <c r="F86" s="57">
        <f t="shared" si="16"/>
        <v>1383436.1426774317</v>
      </c>
      <c r="G86" s="52">
        <f t="shared" si="17"/>
        <v>2.7777777777777779E-3</v>
      </c>
    </row>
    <row r="87" spans="1:7" x14ac:dyDescent="0.2">
      <c r="A87" s="121">
        <f t="shared" si="18"/>
        <v>77</v>
      </c>
      <c r="B87" s="57">
        <f t="shared" si="13"/>
        <v>1383436.1426774317</v>
      </c>
      <c r="C87" s="57">
        <f t="shared" si="19"/>
        <v>4334.766580389286</v>
      </c>
      <c r="D87" s="53">
        <f t="shared" si="14"/>
        <v>2374.7295005990072</v>
      </c>
      <c r="E87" s="57">
        <f t="shared" si="15"/>
        <v>6709.4960809882932</v>
      </c>
      <c r="F87" s="57">
        <f t="shared" si="16"/>
        <v>1381061.4131768327</v>
      </c>
      <c r="G87" s="52">
        <f t="shared" si="17"/>
        <v>2.7777777777777779E-3</v>
      </c>
    </row>
    <row r="88" spans="1:7" x14ac:dyDescent="0.2">
      <c r="A88" s="121">
        <f t="shared" si="18"/>
        <v>78</v>
      </c>
      <c r="B88" s="57">
        <f t="shared" si="13"/>
        <v>1381061.4131768327</v>
      </c>
      <c r="C88" s="57">
        <f t="shared" si="19"/>
        <v>4327.3257612874095</v>
      </c>
      <c r="D88" s="53">
        <f t="shared" si="14"/>
        <v>2382.1703197008837</v>
      </c>
      <c r="E88" s="57">
        <f t="shared" si="15"/>
        <v>6709.4960809882932</v>
      </c>
      <c r="F88" s="57">
        <f t="shared" si="16"/>
        <v>1378679.2428571319</v>
      </c>
      <c r="G88" s="52">
        <f t="shared" si="17"/>
        <v>2.7777777777777779E-3</v>
      </c>
    </row>
    <row r="89" spans="1:7" x14ac:dyDescent="0.2">
      <c r="A89" s="121">
        <f t="shared" si="18"/>
        <v>79</v>
      </c>
      <c r="B89" s="57">
        <f t="shared" si="13"/>
        <v>1378679.2428571319</v>
      </c>
      <c r="C89" s="57">
        <f t="shared" si="19"/>
        <v>4319.8616276190132</v>
      </c>
      <c r="D89" s="53">
        <f t="shared" si="14"/>
        <v>2389.63445336928</v>
      </c>
      <c r="E89" s="57">
        <f t="shared" si="15"/>
        <v>6709.4960809882932</v>
      </c>
      <c r="F89" s="57">
        <f t="shared" si="16"/>
        <v>1376289.6084037626</v>
      </c>
      <c r="G89" s="52">
        <f t="shared" si="17"/>
        <v>2.7777777777777779E-3</v>
      </c>
    </row>
    <row r="90" spans="1:7" x14ac:dyDescent="0.2">
      <c r="A90" s="121">
        <f t="shared" si="18"/>
        <v>80</v>
      </c>
      <c r="B90" s="57">
        <f t="shared" si="13"/>
        <v>1376289.6084037626</v>
      </c>
      <c r="C90" s="57">
        <f t="shared" si="19"/>
        <v>4312.3741063317893</v>
      </c>
      <c r="D90" s="53">
        <f t="shared" si="14"/>
        <v>2397.1219746565039</v>
      </c>
      <c r="E90" s="57">
        <f t="shared" si="15"/>
        <v>6709.4960809882932</v>
      </c>
      <c r="F90" s="57">
        <f t="shared" si="16"/>
        <v>1373892.486429106</v>
      </c>
      <c r="G90" s="52">
        <f t="shared" si="17"/>
        <v>2.7777777777777779E-3</v>
      </c>
    </row>
    <row r="91" spans="1:7" x14ac:dyDescent="0.2">
      <c r="A91" s="121">
        <f t="shared" si="18"/>
        <v>81</v>
      </c>
      <c r="B91" s="57">
        <f t="shared" si="13"/>
        <v>1373892.486429106</v>
      </c>
      <c r="C91" s="57">
        <f t="shared" si="19"/>
        <v>4304.8631241445319</v>
      </c>
      <c r="D91" s="53">
        <f t="shared" si="14"/>
        <v>2404.6329568437613</v>
      </c>
      <c r="E91" s="57">
        <f t="shared" si="15"/>
        <v>6709.4960809882932</v>
      </c>
      <c r="F91" s="57">
        <f t="shared" si="16"/>
        <v>1371487.8534722622</v>
      </c>
      <c r="G91" s="52">
        <f t="shared" si="17"/>
        <v>2.7777777777777779E-3</v>
      </c>
    </row>
    <row r="92" spans="1:7" x14ac:dyDescent="0.2">
      <c r="A92" s="121">
        <f t="shared" si="18"/>
        <v>82</v>
      </c>
      <c r="B92" s="57">
        <f t="shared" si="13"/>
        <v>1371487.8534722622</v>
      </c>
      <c r="C92" s="57">
        <f t="shared" si="19"/>
        <v>4297.3286075464212</v>
      </c>
      <c r="D92" s="53">
        <f t="shared" si="14"/>
        <v>2412.1674734418721</v>
      </c>
      <c r="E92" s="57">
        <f t="shared" si="15"/>
        <v>6709.4960809882932</v>
      </c>
      <c r="F92" s="57">
        <f t="shared" si="16"/>
        <v>1369075.6859988202</v>
      </c>
      <c r="G92" s="52">
        <f t="shared" si="17"/>
        <v>2.7777777777777779E-3</v>
      </c>
    </row>
    <row r="93" spans="1:7" x14ac:dyDescent="0.2">
      <c r="A93" s="121">
        <f t="shared" si="18"/>
        <v>83</v>
      </c>
      <c r="B93" s="57">
        <f t="shared" si="13"/>
        <v>1369075.6859988202</v>
      </c>
      <c r="C93" s="57">
        <f t="shared" si="19"/>
        <v>4289.7704827963034</v>
      </c>
      <c r="D93" s="53">
        <f t="shared" si="14"/>
        <v>2419.7255981919898</v>
      </c>
      <c r="E93" s="57">
        <f t="shared" si="15"/>
        <v>6709.4960809882932</v>
      </c>
      <c r="F93" s="57">
        <f t="shared" si="16"/>
        <v>1366655.9604006282</v>
      </c>
      <c r="G93" s="52">
        <f t="shared" si="17"/>
        <v>2.7777777777777779E-3</v>
      </c>
    </row>
    <row r="94" spans="1:7" x14ac:dyDescent="0.2">
      <c r="A94" s="121">
        <f t="shared" si="18"/>
        <v>84</v>
      </c>
      <c r="B94" s="57">
        <f t="shared" si="13"/>
        <v>1366655.9604006282</v>
      </c>
      <c r="C94" s="57">
        <f t="shared" si="19"/>
        <v>4282.1886759219678</v>
      </c>
      <c r="D94" s="53">
        <f t="shared" si="14"/>
        <v>2427.3074050663254</v>
      </c>
      <c r="E94" s="57">
        <f t="shared" si="15"/>
        <v>6709.4960809882932</v>
      </c>
      <c r="F94" s="57">
        <f t="shared" si="16"/>
        <v>1364228.6529955619</v>
      </c>
      <c r="G94" s="52">
        <f t="shared" si="17"/>
        <v>2.7777777777777779E-3</v>
      </c>
    </row>
    <row r="95" spans="1:7" x14ac:dyDescent="0.2">
      <c r="A95" s="121">
        <f t="shared" si="18"/>
        <v>85</v>
      </c>
      <c r="B95" s="57">
        <f t="shared" ref="B95:B158" si="20">F94</f>
        <v>1364228.6529955619</v>
      </c>
      <c r="C95" s="57">
        <f t="shared" si="19"/>
        <v>4274.5831127194278</v>
      </c>
      <c r="D95" s="53">
        <f t="shared" ref="D95:D158" si="21">CHOOSE(C$6,C$7-C95,0,G95*C$2)*IF(A95&lt;=C$4,0,1)*IF(A95&gt;(C$3*12+C$4),0,1)</f>
        <v>2434.9129682688654</v>
      </c>
      <c r="E95" s="57">
        <f t="shared" ref="E95:E158" si="22">SUM(C95:D95)</f>
        <v>6709.4960809882932</v>
      </c>
      <c r="F95" s="57">
        <f t="shared" ref="F95:F158" si="23">(B95-D95)</f>
        <v>1361793.7400272931</v>
      </c>
      <c r="G95" s="52">
        <f t="shared" ref="G95:G158" si="24">1/(C$3*12)*IF(A95&lt;=C$4,0,1)*IF(A95&gt;(C$3*12+C$4),0,1)</f>
        <v>2.7777777777777779E-3</v>
      </c>
    </row>
    <row r="96" spans="1:7" x14ac:dyDescent="0.2">
      <c r="A96" s="121">
        <f t="shared" si="18"/>
        <v>86</v>
      </c>
      <c r="B96" s="57">
        <f t="shared" si="20"/>
        <v>1361793.7400272931</v>
      </c>
      <c r="C96" s="57">
        <f t="shared" si="19"/>
        <v>4266.9537187521846</v>
      </c>
      <c r="D96" s="53">
        <f t="shared" si="21"/>
        <v>2442.5423622361086</v>
      </c>
      <c r="E96" s="57">
        <f t="shared" si="22"/>
        <v>6709.4960809882932</v>
      </c>
      <c r="F96" s="57">
        <f t="shared" si="23"/>
        <v>1359351.1976650569</v>
      </c>
      <c r="G96" s="52">
        <f t="shared" si="24"/>
        <v>2.7777777777777779E-3</v>
      </c>
    </row>
    <row r="97" spans="1:7" x14ac:dyDescent="0.2">
      <c r="A97" s="121">
        <f t="shared" si="18"/>
        <v>87</v>
      </c>
      <c r="B97" s="57">
        <f t="shared" si="20"/>
        <v>1359351.1976650569</v>
      </c>
      <c r="C97" s="57">
        <f t="shared" si="19"/>
        <v>4259.3004193505121</v>
      </c>
      <c r="D97" s="53">
        <f t="shared" si="21"/>
        <v>2450.1956616377811</v>
      </c>
      <c r="E97" s="57">
        <f t="shared" si="22"/>
        <v>6709.4960809882932</v>
      </c>
      <c r="F97" s="57">
        <f t="shared" si="23"/>
        <v>1356901.0020034192</v>
      </c>
      <c r="G97" s="52">
        <f t="shared" si="24"/>
        <v>2.7777777777777779E-3</v>
      </c>
    </row>
    <row r="98" spans="1:7" x14ac:dyDescent="0.2">
      <c r="A98" s="121">
        <f t="shared" si="18"/>
        <v>88</v>
      </c>
      <c r="B98" s="57">
        <f t="shared" si="20"/>
        <v>1356901.0020034192</v>
      </c>
      <c r="C98" s="57">
        <f t="shared" si="19"/>
        <v>4251.6231396107132</v>
      </c>
      <c r="D98" s="53">
        <f t="shared" si="21"/>
        <v>2457.87294137758</v>
      </c>
      <c r="E98" s="57">
        <f t="shared" si="22"/>
        <v>6709.4960809882932</v>
      </c>
      <c r="F98" s="57">
        <f t="shared" si="23"/>
        <v>1354443.1290620416</v>
      </c>
      <c r="G98" s="52">
        <f t="shared" si="24"/>
        <v>2.7777777777777779E-3</v>
      </c>
    </row>
    <row r="99" spans="1:7" x14ac:dyDescent="0.2">
      <c r="A99" s="121">
        <f t="shared" si="18"/>
        <v>89</v>
      </c>
      <c r="B99" s="57">
        <f t="shared" si="20"/>
        <v>1354443.1290620416</v>
      </c>
      <c r="C99" s="57">
        <f t="shared" si="19"/>
        <v>4243.9218043943974</v>
      </c>
      <c r="D99" s="53">
        <f t="shared" si="21"/>
        <v>2465.5742765938958</v>
      </c>
      <c r="E99" s="57">
        <f t="shared" si="22"/>
        <v>6709.4960809882932</v>
      </c>
      <c r="F99" s="57">
        <f t="shared" si="23"/>
        <v>1351977.5547854477</v>
      </c>
      <c r="G99" s="52">
        <f t="shared" si="24"/>
        <v>2.7777777777777779E-3</v>
      </c>
    </row>
    <row r="100" spans="1:7" x14ac:dyDescent="0.2">
      <c r="A100" s="121">
        <f t="shared" si="18"/>
        <v>90</v>
      </c>
      <c r="B100" s="57">
        <f t="shared" si="20"/>
        <v>1351977.5547854477</v>
      </c>
      <c r="C100" s="57">
        <f t="shared" si="19"/>
        <v>4236.1963383277362</v>
      </c>
      <c r="D100" s="53">
        <f t="shared" si="21"/>
        <v>2473.2997426605571</v>
      </c>
      <c r="E100" s="57">
        <f t="shared" si="22"/>
        <v>6709.4960809882932</v>
      </c>
      <c r="F100" s="57">
        <f t="shared" si="23"/>
        <v>1349504.2550427872</v>
      </c>
      <c r="G100" s="52">
        <f t="shared" si="24"/>
        <v>2.7777777777777779E-3</v>
      </c>
    </row>
    <row r="101" spans="1:7" x14ac:dyDescent="0.2">
      <c r="A101" s="121">
        <f t="shared" si="18"/>
        <v>91</v>
      </c>
      <c r="B101" s="57">
        <f t="shared" si="20"/>
        <v>1349504.2550427872</v>
      </c>
      <c r="C101" s="57">
        <f t="shared" si="19"/>
        <v>4228.4466658007332</v>
      </c>
      <c r="D101" s="53">
        <f t="shared" si="21"/>
        <v>2481.04941518756</v>
      </c>
      <c r="E101" s="57">
        <f t="shared" si="22"/>
        <v>6709.4960809882932</v>
      </c>
      <c r="F101" s="57">
        <f t="shared" si="23"/>
        <v>1347023.2056275997</v>
      </c>
      <c r="G101" s="52">
        <f t="shared" si="24"/>
        <v>2.7777777777777779E-3</v>
      </c>
    </row>
    <row r="102" spans="1:7" x14ac:dyDescent="0.2">
      <c r="A102" s="121">
        <f t="shared" si="18"/>
        <v>92</v>
      </c>
      <c r="B102" s="57">
        <f t="shared" si="20"/>
        <v>1347023.2056275997</v>
      </c>
      <c r="C102" s="57">
        <f t="shared" si="19"/>
        <v>4220.6727109664798</v>
      </c>
      <c r="D102" s="53">
        <f t="shared" si="21"/>
        <v>2488.8233700218134</v>
      </c>
      <c r="E102" s="57">
        <f t="shared" si="22"/>
        <v>6709.4960809882932</v>
      </c>
      <c r="F102" s="57">
        <f t="shared" si="23"/>
        <v>1344534.382257578</v>
      </c>
      <c r="G102" s="52">
        <f t="shared" si="24"/>
        <v>2.7777777777777779E-3</v>
      </c>
    </row>
    <row r="103" spans="1:7" x14ac:dyDescent="0.2">
      <c r="A103" s="121">
        <f t="shared" si="18"/>
        <v>93</v>
      </c>
      <c r="B103" s="57">
        <f t="shared" si="20"/>
        <v>1344534.382257578</v>
      </c>
      <c r="C103" s="57">
        <f t="shared" si="19"/>
        <v>4212.874397740411</v>
      </c>
      <c r="D103" s="53">
        <f t="shared" si="21"/>
        <v>2496.6216832478822</v>
      </c>
      <c r="E103" s="57">
        <f t="shared" si="22"/>
        <v>6709.4960809882932</v>
      </c>
      <c r="F103" s="57">
        <f t="shared" si="23"/>
        <v>1342037.7605743301</v>
      </c>
      <c r="G103" s="52">
        <f t="shared" si="24"/>
        <v>2.7777777777777779E-3</v>
      </c>
    </row>
    <row r="104" spans="1:7" x14ac:dyDescent="0.2">
      <c r="A104" s="121">
        <f t="shared" si="18"/>
        <v>94</v>
      </c>
      <c r="B104" s="57">
        <f t="shared" si="20"/>
        <v>1342037.7605743301</v>
      </c>
      <c r="C104" s="57">
        <f t="shared" si="19"/>
        <v>4205.0516497995677</v>
      </c>
      <c r="D104" s="53">
        <f t="shared" si="21"/>
        <v>2504.4444311887255</v>
      </c>
      <c r="E104" s="57">
        <f t="shared" si="22"/>
        <v>6709.4960809882932</v>
      </c>
      <c r="F104" s="57">
        <f t="shared" si="23"/>
        <v>1339533.3161431414</v>
      </c>
      <c r="G104" s="52">
        <f t="shared" si="24"/>
        <v>2.7777777777777779E-3</v>
      </c>
    </row>
    <row r="105" spans="1:7" x14ac:dyDescent="0.2">
      <c r="A105" s="121">
        <f t="shared" si="18"/>
        <v>95</v>
      </c>
      <c r="B105" s="57">
        <f t="shared" si="20"/>
        <v>1339533.3161431414</v>
      </c>
      <c r="C105" s="57">
        <f t="shared" si="19"/>
        <v>4197.2043905818437</v>
      </c>
      <c r="D105" s="53">
        <f t="shared" si="21"/>
        <v>2512.2916904064496</v>
      </c>
      <c r="E105" s="57">
        <f t="shared" si="22"/>
        <v>6709.4960809882932</v>
      </c>
      <c r="F105" s="57">
        <f t="shared" si="23"/>
        <v>1337021.024452735</v>
      </c>
      <c r="G105" s="52">
        <f t="shared" si="24"/>
        <v>2.7777777777777779E-3</v>
      </c>
    </row>
    <row r="106" spans="1:7" x14ac:dyDescent="0.2">
      <c r="A106" s="121">
        <f t="shared" si="18"/>
        <v>96</v>
      </c>
      <c r="B106" s="57">
        <f t="shared" si="20"/>
        <v>1337021.024452735</v>
      </c>
      <c r="C106" s="57">
        <f t="shared" si="19"/>
        <v>4189.3325432852362</v>
      </c>
      <c r="D106" s="53">
        <f t="shared" si="21"/>
        <v>2520.163537703057</v>
      </c>
      <c r="E106" s="57">
        <f t="shared" si="22"/>
        <v>6709.4960809882932</v>
      </c>
      <c r="F106" s="57">
        <f t="shared" si="23"/>
        <v>1334500.860915032</v>
      </c>
      <c r="G106" s="52">
        <f t="shared" si="24"/>
        <v>2.7777777777777779E-3</v>
      </c>
    </row>
    <row r="107" spans="1:7" x14ac:dyDescent="0.2">
      <c r="A107" s="121">
        <f t="shared" si="18"/>
        <v>97</v>
      </c>
      <c r="B107" s="57">
        <f t="shared" si="20"/>
        <v>1334500.860915032</v>
      </c>
      <c r="C107" s="57">
        <f t="shared" si="19"/>
        <v>4181.4360308671003</v>
      </c>
      <c r="D107" s="53">
        <f t="shared" si="21"/>
        <v>2528.0600501211929</v>
      </c>
      <c r="E107" s="57">
        <f t="shared" si="22"/>
        <v>6709.4960809882932</v>
      </c>
      <c r="F107" s="57">
        <f t="shared" si="23"/>
        <v>1331972.8008649107</v>
      </c>
      <c r="G107" s="52">
        <f t="shared" si="24"/>
        <v>2.7777777777777779E-3</v>
      </c>
    </row>
    <row r="108" spans="1:7" x14ac:dyDescent="0.2">
      <c r="A108" s="121">
        <f t="shared" si="18"/>
        <v>98</v>
      </c>
      <c r="B108" s="57">
        <f t="shared" si="20"/>
        <v>1331972.8008649107</v>
      </c>
      <c r="C108" s="57">
        <f t="shared" si="19"/>
        <v>4173.5147760433874</v>
      </c>
      <c r="D108" s="53">
        <f t="shared" si="21"/>
        <v>2535.9813049449058</v>
      </c>
      <c r="E108" s="57">
        <f t="shared" si="22"/>
        <v>6709.4960809882932</v>
      </c>
      <c r="F108" s="57">
        <f t="shared" si="23"/>
        <v>1329436.8195599657</v>
      </c>
      <c r="G108" s="52">
        <f t="shared" si="24"/>
        <v>2.7777777777777779E-3</v>
      </c>
    </row>
    <row r="109" spans="1:7" x14ac:dyDescent="0.2">
      <c r="A109" s="121">
        <f t="shared" si="18"/>
        <v>99</v>
      </c>
      <c r="B109" s="57">
        <f t="shared" si="20"/>
        <v>1329436.8195599657</v>
      </c>
      <c r="C109" s="57">
        <f t="shared" si="19"/>
        <v>4165.5687012878925</v>
      </c>
      <c r="D109" s="53">
        <f t="shared" si="21"/>
        <v>2543.9273797004007</v>
      </c>
      <c r="E109" s="57">
        <f t="shared" si="22"/>
        <v>6709.4960809882932</v>
      </c>
      <c r="F109" s="57">
        <f t="shared" si="23"/>
        <v>1326892.8921802654</v>
      </c>
      <c r="G109" s="52">
        <f t="shared" si="24"/>
        <v>2.7777777777777779E-3</v>
      </c>
    </row>
    <row r="110" spans="1:7" x14ac:dyDescent="0.2">
      <c r="A110" s="121">
        <f t="shared" si="18"/>
        <v>100</v>
      </c>
      <c r="B110" s="57">
        <f t="shared" si="20"/>
        <v>1326892.8921802654</v>
      </c>
      <c r="C110" s="57">
        <f t="shared" si="19"/>
        <v>4157.597728831498</v>
      </c>
      <c r="D110" s="53">
        <f t="shared" si="21"/>
        <v>2551.8983521567952</v>
      </c>
      <c r="E110" s="57">
        <f t="shared" si="22"/>
        <v>6709.4960809882932</v>
      </c>
      <c r="F110" s="57">
        <f t="shared" si="23"/>
        <v>1324340.9938281085</v>
      </c>
      <c r="G110" s="52">
        <f t="shared" si="24"/>
        <v>2.7777777777777779E-3</v>
      </c>
    </row>
    <row r="111" spans="1:7" x14ac:dyDescent="0.2">
      <c r="A111" s="121">
        <f t="shared" si="18"/>
        <v>101</v>
      </c>
      <c r="B111" s="57">
        <f t="shared" si="20"/>
        <v>1324340.9938281085</v>
      </c>
      <c r="C111" s="57">
        <f t="shared" si="19"/>
        <v>4149.6017806614063</v>
      </c>
      <c r="D111" s="53">
        <f t="shared" si="21"/>
        <v>2559.8943003268869</v>
      </c>
      <c r="E111" s="57">
        <f t="shared" si="22"/>
        <v>6709.4960809882932</v>
      </c>
      <c r="F111" s="57">
        <f t="shared" si="23"/>
        <v>1321781.0995277816</v>
      </c>
      <c r="G111" s="52">
        <f t="shared" si="24"/>
        <v>2.7777777777777779E-3</v>
      </c>
    </row>
    <row r="112" spans="1:7" x14ac:dyDescent="0.2">
      <c r="A112" s="121">
        <f t="shared" si="18"/>
        <v>102</v>
      </c>
      <c r="B112" s="57">
        <f t="shared" si="20"/>
        <v>1321781.0995277816</v>
      </c>
      <c r="C112" s="57">
        <f t="shared" si="19"/>
        <v>4141.5807785203824</v>
      </c>
      <c r="D112" s="53">
        <f t="shared" si="21"/>
        <v>2567.9153024679108</v>
      </c>
      <c r="E112" s="57">
        <f t="shared" si="22"/>
        <v>6709.4960809882932</v>
      </c>
      <c r="F112" s="57">
        <f t="shared" si="23"/>
        <v>1319213.1842253136</v>
      </c>
      <c r="G112" s="52">
        <f t="shared" si="24"/>
        <v>2.7777777777777779E-3</v>
      </c>
    </row>
    <row r="113" spans="1:7" x14ac:dyDescent="0.2">
      <c r="A113" s="121">
        <f t="shared" si="18"/>
        <v>103</v>
      </c>
      <c r="B113" s="57">
        <f t="shared" si="20"/>
        <v>1319213.1842253136</v>
      </c>
      <c r="C113" s="57">
        <f t="shared" si="19"/>
        <v>4133.5346439059822</v>
      </c>
      <c r="D113" s="53">
        <f t="shared" si="21"/>
        <v>2575.961437082311</v>
      </c>
      <c r="E113" s="57">
        <f t="shared" si="22"/>
        <v>6709.4960809882932</v>
      </c>
      <c r="F113" s="57">
        <f t="shared" si="23"/>
        <v>1316637.2227882312</v>
      </c>
      <c r="G113" s="52">
        <f t="shared" si="24"/>
        <v>2.7777777777777779E-3</v>
      </c>
    </row>
    <row r="114" spans="1:7" x14ac:dyDescent="0.2">
      <c r="A114" s="121">
        <f t="shared" si="18"/>
        <v>104</v>
      </c>
      <c r="B114" s="57">
        <f t="shared" si="20"/>
        <v>1316637.2227882312</v>
      </c>
      <c r="C114" s="57">
        <f t="shared" si="19"/>
        <v>4125.4632980697916</v>
      </c>
      <c r="D114" s="53">
        <f t="shared" si="21"/>
        <v>2584.0327829185017</v>
      </c>
      <c r="E114" s="57">
        <f t="shared" si="22"/>
        <v>6709.4960809882932</v>
      </c>
      <c r="F114" s="57">
        <f t="shared" si="23"/>
        <v>1314053.1900053127</v>
      </c>
      <c r="G114" s="52">
        <f t="shared" si="24"/>
        <v>2.7777777777777779E-3</v>
      </c>
    </row>
    <row r="115" spans="1:7" x14ac:dyDescent="0.2">
      <c r="A115" s="121">
        <f t="shared" si="18"/>
        <v>105</v>
      </c>
      <c r="B115" s="57">
        <f t="shared" si="20"/>
        <v>1314053.1900053127</v>
      </c>
      <c r="C115" s="57">
        <f t="shared" si="19"/>
        <v>4117.3666620166468</v>
      </c>
      <c r="D115" s="53">
        <f t="shared" si="21"/>
        <v>2592.1294189716464</v>
      </c>
      <c r="E115" s="57">
        <f t="shared" si="22"/>
        <v>6709.4960809882932</v>
      </c>
      <c r="F115" s="57">
        <f t="shared" si="23"/>
        <v>1311461.060586341</v>
      </c>
      <c r="G115" s="52">
        <f t="shared" si="24"/>
        <v>2.7777777777777779E-3</v>
      </c>
    </row>
    <row r="116" spans="1:7" x14ac:dyDescent="0.2">
      <c r="A116" s="121">
        <f t="shared" si="18"/>
        <v>106</v>
      </c>
      <c r="B116" s="57">
        <f t="shared" si="20"/>
        <v>1311461.060586341</v>
      </c>
      <c r="C116" s="57">
        <f t="shared" si="19"/>
        <v>4109.244656503869</v>
      </c>
      <c r="D116" s="53">
        <f t="shared" si="21"/>
        <v>2600.2514244844242</v>
      </c>
      <c r="E116" s="57">
        <f t="shared" si="22"/>
        <v>6709.4960809882932</v>
      </c>
      <c r="F116" s="57">
        <f t="shared" si="23"/>
        <v>1308860.8091618565</v>
      </c>
      <c r="G116" s="52">
        <f t="shared" si="24"/>
        <v>2.7777777777777779E-3</v>
      </c>
    </row>
    <row r="117" spans="1:7" x14ac:dyDescent="0.2">
      <c r="A117" s="121">
        <f t="shared" si="18"/>
        <v>107</v>
      </c>
      <c r="B117" s="57">
        <f t="shared" si="20"/>
        <v>1308860.8091618565</v>
      </c>
      <c r="C117" s="57">
        <f t="shared" si="19"/>
        <v>4101.0972020404843</v>
      </c>
      <c r="D117" s="53">
        <f t="shared" si="21"/>
        <v>2608.398878947809</v>
      </c>
      <c r="E117" s="57">
        <f t="shared" si="22"/>
        <v>6709.4960809882932</v>
      </c>
      <c r="F117" s="57">
        <f t="shared" si="23"/>
        <v>1306252.4102829087</v>
      </c>
      <c r="G117" s="52">
        <f t="shared" si="24"/>
        <v>2.7777777777777779E-3</v>
      </c>
    </row>
    <row r="118" spans="1:7" x14ac:dyDescent="0.2">
      <c r="A118" s="121">
        <f t="shared" si="18"/>
        <v>108</v>
      </c>
      <c r="B118" s="57">
        <f t="shared" si="20"/>
        <v>1306252.4102829087</v>
      </c>
      <c r="C118" s="57">
        <f t="shared" si="19"/>
        <v>4092.9242188864478</v>
      </c>
      <c r="D118" s="53">
        <f t="shared" si="21"/>
        <v>2616.5718621018455</v>
      </c>
      <c r="E118" s="57">
        <f t="shared" si="22"/>
        <v>6709.4960809882932</v>
      </c>
      <c r="F118" s="57">
        <f t="shared" si="23"/>
        <v>1303635.8384208069</v>
      </c>
      <c r="G118" s="52">
        <f t="shared" si="24"/>
        <v>2.7777777777777779E-3</v>
      </c>
    </row>
    <row r="119" spans="1:7" x14ac:dyDescent="0.2">
      <c r="A119" s="121">
        <f t="shared" si="18"/>
        <v>109</v>
      </c>
      <c r="B119" s="57">
        <f t="shared" si="20"/>
        <v>1303635.8384208069</v>
      </c>
      <c r="C119" s="57">
        <f t="shared" si="19"/>
        <v>4084.7256270518615</v>
      </c>
      <c r="D119" s="53">
        <f t="shared" si="21"/>
        <v>2624.7704539364317</v>
      </c>
      <c r="E119" s="57">
        <f t="shared" si="22"/>
        <v>6709.4960809882932</v>
      </c>
      <c r="F119" s="57">
        <f t="shared" si="23"/>
        <v>1301011.0679668705</v>
      </c>
      <c r="G119" s="52">
        <f t="shared" si="24"/>
        <v>2.7777777777777779E-3</v>
      </c>
    </row>
    <row r="120" spans="1:7" x14ac:dyDescent="0.2">
      <c r="A120" s="121">
        <f t="shared" si="18"/>
        <v>110</v>
      </c>
      <c r="B120" s="57">
        <f t="shared" si="20"/>
        <v>1301011.0679668705</v>
      </c>
      <c r="C120" s="57">
        <f t="shared" si="19"/>
        <v>4076.5013462961942</v>
      </c>
      <c r="D120" s="53">
        <f t="shared" si="21"/>
        <v>2632.994734692099</v>
      </c>
      <c r="E120" s="57">
        <f t="shared" si="22"/>
        <v>6709.4960809882932</v>
      </c>
      <c r="F120" s="57">
        <f t="shared" si="23"/>
        <v>1298378.0732321783</v>
      </c>
      <c r="G120" s="52">
        <f t="shared" si="24"/>
        <v>2.7777777777777779E-3</v>
      </c>
    </row>
    <row r="121" spans="1:7" x14ac:dyDescent="0.2">
      <c r="A121" s="121">
        <f t="shared" si="18"/>
        <v>111</v>
      </c>
      <c r="B121" s="57">
        <f t="shared" si="20"/>
        <v>1298378.0732321783</v>
      </c>
      <c r="C121" s="57">
        <f t="shared" si="19"/>
        <v>4068.251296127492</v>
      </c>
      <c r="D121" s="53">
        <f t="shared" si="21"/>
        <v>2641.2447848608012</v>
      </c>
      <c r="E121" s="57">
        <f t="shared" si="22"/>
        <v>6709.4960809882932</v>
      </c>
      <c r="F121" s="57">
        <f t="shared" si="23"/>
        <v>1295736.8284473175</v>
      </c>
      <c r="G121" s="52">
        <f t="shared" si="24"/>
        <v>2.7777777777777779E-3</v>
      </c>
    </row>
    <row r="122" spans="1:7" x14ac:dyDescent="0.2">
      <c r="A122" s="121">
        <f t="shared" si="18"/>
        <v>112</v>
      </c>
      <c r="B122" s="57">
        <f t="shared" si="20"/>
        <v>1295736.8284473175</v>
      </c>
      <c r="C122" s="57">
        <f t="shared" si="19"/>
        <v>4059.9753958015949</v>
      </c>
      <c r="D122" s="53">
        <f t="shared" si="21"/>
        <v>2649.5206851866983</v>
      </c>
      <c r="E122" s="57">
        <f t="shared" si="22"/>
        <v>6709.4960809882932</v>
      </c>
      <c r="F122" s="57">
        <f t="shared" si="23"/>
        <v>1293087.3077621309</v>
      </c>
      <c r="G122" s="52">
        <f t="shared" si="24"/>
        <v>2.7777777777777779E-3</v>
      </c>
    </row>
    <row r="123" spans="1:7" x14ac:dyDescent="0.2">
      <c r="A123" s="121">
        <f t="shared" si="18"/>
        <v>113</v>
      </c>
      <c r="B123" s="57">
        <f t="shared" si="20"/>
        <v>1293087.3077621309</v>
      </c>
      <c r="C123" s="57">
        <f t="shared" si="19"/>
        <v>4051.6735643213433</v>
      </c>
      <c r="D123" s="53">
        <f t="shared" si="21"/>
        <v>2657.8225166669499</v>
      </c>
      <c r="E123" s="57">
        <f t="shared" si="22"/>
        <v>6709.4960809882932</v>
      </c>
      <c r="F123" s="57">
        <f t="shared" si="23"/>
        <v>1290429.4852454639</v>
      </c>
      <c r="G123" s="52">
        <f t="shared" si="24"/>
        <v>2.7777777777777779E-3</v>
      </c>
    </row>
    <row r="124" spans="1:7" x14ac:dyDescent="0.2">
      <c r="A124" s="121">
        <f t="shared" si="18"/>
        <v>114</v>
      </c>
      <c r="B124" s="57">
        <f t="shared" si="20"/>
        <v>1290429.4852454639</v>
      </c>
      <c r="C124" s="57">
        <f t="shared" si="19"/>
        <v>4043.3457204357869</v>
      </c>
      <c r="D124" s="53">
        <f t="shared" si="21"/>
        <v>2666.1503605525063</v>
      </c>
      <c r="E124" s="57">
        <f t="shared" si="22"/>
        <v>6709.4960809882932</v>
      </c>
      <c r="F124" s="57">
        <f t="shared" si="23"/>
        <v>1287763.3348849113</v>
      </c>
      <c r="G124" s="52">
        <f t="shared" si="24"/>
        <v>2.7777777777777779E-3</v>
      </c>
    </row>
    <row r="125" spans="1:7" x14ac:dyDescent="0.2">
      <c r="A125" s="121">
        <f t="shared" si="18"/>
        <v>115</v>
      </c>
      <c r="B125" s="57">
        <f t="shared" si="20"/>
        <v>1287763.3348849113</v>
      </c>
      <c r="C125" s="57">
        <f t="shared" si="19"/>
        <v>4034.9917826393889</v>
      </c>
      <c r="D125" s="53">
        <f t="shared" si="21"/>
        <v>2674.5042983489043</v>
      </c>
      <c r="E125" s="57">
        <f t="shared" si="22"/>
        <v>6709.4960809882932</v>
      </c>
      <c r="F125" s="57">
        <f t="shared" si="23"/>
        <v>1285088.8305865624</v>
      </c>
      <c r="G125" s="52">
        <f t="shared" si="24"/>
        <v>2.7777777777777779E-3</v>
      </c>
    </row>
    <row r="126" spans="1:7" x14ac:dyDescent="0.2">
      <c r="A126" s="121">
        <f t="shared" si="18"/>
        <v>116</v>
      </c>
      <c r="B126" s="57">
        <f t="shared" si="20"/>
        <v>1285088.8305865624</v>
      </c>
      <c r="C126" s="57">
        <f t="shared" si="19"/>
        <v>4026.6116691712291</v>
      </c>
      <c r="D126" s="53">
        <f t="shared" si="21"/>
        <v>2682.8844118170641</v>
      </c>
      <c r="E126" s="57">
        <f t="shared" si="22"/>
        <v>6709.4960809882932</v>
      </c>
      <c r="F126" s="57">
        <f t="shared" si="23"/>
        <v>1282405.9461747454</v>
      </c>
      <c r="G126" s="52">
        <f t="shared" si="24"/>
        <v>2.7777777777777779E-3</v>
      </c>
    </row>
    <row r="127" spans="1:7" x14ac:dyDescent="0.2">
      <c r="A127" s="121">
        <f t="shared" si="18"/>
        <v>117</v>
      </c>
      <c r="B127" s="57">
        <f t="shared" si="20"/>
        <v>1282405.9461747454</v>
      </c>
      <c r="C127" s="57">
        <f t="shared" si="19"/>
        <v>4018.205298014203</v>
      </c>
      <c r="D127" s="53">
        <f t="shared" si="21"/>
        <v>2691.2907829740902</v>
      </c>
      <c r="E127" s="57">
        <f t="shared" si="22"/>
        <v>6709.4960809882932</v>
      </c>
      <c r="F127" s="57">
        <f t="shared" si="23"/>
        <v>1279714.6553917713</v>
      </c>
      <c r="G127" s="52">
        <f t="shared" si="24"/>
        <v>2.7777777777777779E-3</v>
      </c>
    </row>
    <row r="128" spans="1:7" x14ac:dyDescent="0.2">
      <c r="A128" s="121">
        <f t="shared" si="18"/>
        <v>118</v>
      </c>
      <c r="B128" s="57">
        <f t="shared" si="20"/>
        <v>1279714.6553917713</v>
      </c>
      <c r="C128" s="57">
        <f t="shared" si="19"/>
        <v>4009.7725868942166</v>
      </c>
      <c r="D128" s="53">
        <f t="shared" si="21"/>
        <v>2699.7234940940766</v>
      </c>
      <c r="E128" s="57">
        <f t="shared" si="22"/>
        <v>6709.4960809882932</v>
      </c>
      <c r="F128" s="57">
        <f t="shared" si="23"/>
        <v>1277014.9318976772</v>
      </c>
      <c r="G128" s="52">
        <f t="shared" si="24"/>
        <v>2.7777777777777779E-3</v>
      </c>
    </row>
    <row r="129" spans="1:7" x14ac:dyDescent="0.2">
      <c r="A129" s="121">
        <f t="shared" si="18"/>
        <v>119</v>
      </c>
      <c r="B129" s="57">
        <f t="shared" si="20"/>
        <v>1277014.9318976772</v>
      </c>
      <c r="C129" s="57">
        <f t="shared" si="19"/>
        <v>4001.3134532793888</v>
      </c>
      <c r="D129" s="53">
        <f t="shared" si="21"/>
        <v>2708.1826277089044</v>
      </c>
      <c r="E129" s="57">
        <f t="shared" si="22"/>
        <v>6709.4960809882932</v>
      </c>
      <c r="F129" s="57">
        <f t="shared" si="23"/>
        <v>1274306.7492699684</v>
      </c>
      <c r="G129" s="52">
        <f t="shared" si="24"/>
        <v>2.7777777777777779E-3</v>
      </c>
    </row>
    <row r="130" spans="1:7" x14ac:dyDescent="0.2">
      <c r="A130" s="121">
        <f t="shared" si="18"/>
        <v>120</v>
      </c>
      <c r="B130" s="57">
        <f t="shared" si="20"/>
        <v>1274306.7492699684</v>
      </c>
      <c r="C130" s="57">
        <f t="shared" si="19"/>
        <v>3992.8278143792345</v>
      </c>
      <c r="D130" s="53">
        <f t="shared" si="21"/>
        <v>2716.6682666090587</v>
      </c>
      <c r="E130" s="57">
        <f t="shared" si="22"/>
        <v>6709.4960809882932</v>
      </c>
      <c r="F130" s="57">
        <f t="shared" si="23"/>
        <v>1271590.0810033593</v>
      </c>
      <c r="G130" s="52">
        <f t="shared" si="24"/>
        <v>2.7777777777777779E-3</v>
      </c>
    </row>
    <row r="131" spans="1:7" x14ac:dyDescent="0.2">
      <c r="A131" s="121">
        <f t="shared" si="18"/>
        <v>121</v>
      </c>
      <c r="B131" s="57">
        <f t="shared" si="20"/>
        <v>1271590.0810033593</v>
      </c>
      <c r="C131" s="57">
        <f t="shared" si="19"/>
        <v>3984.3155871438594</v>
      </c>
      <c r="D131" s="53">
        <f t="shared" si="21"/>
        <v>2725.1804938444338</v>
      </c>
      <c r="E131" s="57">
        <f t="shared" si="22"/>
        <v>6709.4960809882932</v>
      </c>
      <c r="F131" s="57">
        <f t="shared" si="23"/>
        <v>1268864.9005095148</v>
      </c>
      <c r="G131" s="52">
        <f t="shared" si="24"/>
        <v>2.7777777777777779E-3</v>
      </c>
    </row>
    <row r="132" spans="1:7" x14ac:dyDescent="0.2">
      <c r="A132" s="121">
        <f t="shared" si="18"/>
        <v>122</v>
      </c>
      <c r="B132" s="57">
        <f t="shared" si="20"/>
        <v>1268864.9005095148</v>
      </c>
      <c r="C132" s="57">
        <f t="shared" si="19"/>
        <v>3975.7766882631463</v>
      </c>
      <c r="D132" s="53">
        <f t="shared" si="21"/>
        <v>2733.7193927251469</v>
      </c>
      <c r="E132" s="57">
        <f t="shared" si="22"/>
        <v>6709.4960809882932</v>
      </c>
      <c r="F132" s="57">
        <f t="shared" si="23"/>
        <v>1266131.1811167898</v>
      </c>
      <c r="G132" s="52">
        <f t="shared" si="24"/>
        <v>2.7777777777777779E-3</v>
      </c>
    </row>
    <row r="133" spans="1:7" x14ac:dyDescent="0.2">
      <c r="A133" s="121">
        <f t="shared" si="18"/>
        <v>123</v>
      </c>
      <c r="B133" s="57">
        <f t="shared" si="20"/>
        <v>1266131.1811167898</v>
      </c>
      <c r="C133" s="57">
        <f t="shared" si="19"/>
        <v>3967.2110341659413</v>
      </c>
      <c r="D133" s="53">
        <f t="shared" si="21"/>
        <v>2742.2850468223519</v>
      </c>
      <c r="E133" s="57">
        <f t="shared" si="22"/>
        <v>6709.4960809882932</v>
      </c>
      <c r="F133" s="57">
        <f t="shared" si="23"/>
        <v>1263388.8960699674</v>
      </c>
      <c r="G133" s="52">
        <f t="shared" si="24"/>
        <v>2.7777777777777779E-3</v>
      </c>
    </row>
    <row r="134" spans="1:7" x14ac:dyDescent="0.2">
      <c r="A134" s="121">
        <f t="shared" si="18"/>
        <v>124</v>
      </c>
      <c r="B134" s="57">
        <f t="shared" si="20"/>
        <v>1263388.8960699674</v>
      </c>
      <c r="C134" s="57">
        <f t="shared" si="19"/>
        <v>3958.6185410192315</v>
      </c>
      <c r="D134" s="53">
        <f t="shared" si="21"/>
        <v>2750.8775399690617</v>
      </c>
      <c r="E134" s="57">
        <f t="shared" si="22"/>
        <v>6709.4960809882932</v>
      </c>
      <c r="F134" s="57">
        <f t="shared" si="23"/>
        <v>1260638.0185299984</v>
      </c>
      <c r="G134" s="52">
        <f t="shared" si="24"/>
        <v>2.7777777777777779E-3</v>
      </c>
    </row>
    <row r="135" spans="1:7" x14ac:dyDescent="0.2">
      <c r="A135" s="121">
        <f t="shared" si="18"/>
        <v>125</v>
      </c>
      <c r="B135" s="57">
        <f t="shared" si="20"/>
        <v>1260638.0185299984</v>
      </c>
      <c r="C135" s="57">
        <f t="shared" si="19"/>
        <v>3949.9991247273283</v>
      </c>
      <c r="D135" s="53">
        <f t="shared" si="21"/>
        <v>2759.4969562609649</v>
      </c>
      <c r="E135" s="57">
        <f t="shared" si="22"/>
        <v>6709.4960809882932</v>
      </c>
      <c r="F135" s="57">
        <f t="shared" si="23"/>
        <v>1257878.5215737375</v>
      </c>
      <c r="G135" s="52">
        <f t="shared" si="24"/>
        <v>2.7777777777777779E-3</v>
      </c>
    </row>
    <row r="136" spans="1:7" x14ac:dyDescent="0.2">
      <c r="A136" s="121">
        <f t="shared" si="18"/>
        <v>126</v>
      </c>
      <c r="B136" s="57">
        <f t="shared" si="20"/>
        <v>1257878.5215737375</v>
      </c>
      <c r="C136" s="57">
        <f t="shared" si="19"/>
        <v>3941.3527009310442</v>
      </c>
      <c r="D136" s="53">
        <f t="shared" si="21"/>
        <v>2768.143380057249</v>
      </c>
      <c r="E136" s="57">
        <f t="shared" si="22"/>
        <v>6709.4960809882932</v>
      </c>
      <c r="F136" s="57">
        <f t="shared" si="23"/>
        <v>1255110.3781936802</v>
      </c>
      <c r="G136" s="52">
        <f t="shared" si="24"/>
        <v>2.7777777777777779E-3</v>
      </c>
    </row>
    <row r="137" spans="1:7" x14ac:dyDescent="0.2">
      <c r="A137" s="121">
        <f t="shared" si="18"/>
        <v>127</v>
      </c>
      <c r="B137" s="57">
        <f t="shared" si="20"/>
        <v>1255110.3781936802</v>
      </c>
      <c r="C137" s="57">
        <f t="shared" si="19"/>
        <v>3932.6791850068644</v>
      </c>
      <c r="D137" s="53">
        <f t="shared" si="21"/>
        <v>2776.8168959814288</v>
      </c>
      <c r="E137" s="57">
        <f t="shared" si="22"/>
        <v>6709.4960809882932</v>
      </c>
      <c r="F137" s="57">
        <f t="shared" si="23"/>
        <v>1252333.5612976989</v>
      </c>
      <c r="G137" s="52">
        <f t="shared" si="24"/>
        <v>2.7777777777777779E-3</v>
      </c>
    </row>
    <row r="138" spans="1:7" x14ac:dyDescent="0.2">
      <c r="A138" s="121">
        <f t="shared" si="18"/>
        <v>128</v>
      </c>
      <c r="B138" s="57">
        <f t="shared" si="20"/>
        <v>1252333.5612976989</v>
      </c>
      <c r="C138" s="57">
        <f t="shared" si="19"/>
        <v>3923.9784920661236</v>
      </c>
      <c r="D138" s="53">
        <f t="shared" si="21"/>
        <v>2785.5175889221696</v>
      </c>
      <c r="E138" s="57">
        <f t="shared" si="22"/>
        <v>6709.4960809882932</v>
      </c>
      <c r="F138" s="57">
        <f t="shared" si="23"/>
        <v>1249548.0437087768</v>
      </c>
      <c r="G138" s="52">
        <f t="shared" si="24"/>
        <v>2.7777777777777779E-3</v>
      </c>
    </row>
    <row r="139" spans="1:7" x14ac:dyDescent="0.2">
      <c r="A139" s="121">
        <f t="shared" si="18"/>
        <v>129</v>
      </c>
      <c r="B139" s="57">
        <f t="shared" si="20"/>
        <v>1249548.0437087768</v>
      </c>
      <c r="C139" s="57">
        <f t="shared" si="19"/>
        <v>3915.2505369541673</v>
      </c>
      <c r="D139" s="53">
        <f t="shared" si="21"/>
        <v>2794.2455440341259</v>
      </c>
      <c r="E139" s="57">
        <f t="shared" si="22"/>
        <v>6709.4960809882932</v>
      </c>
      <c r="F139" s="57">
        <f t="shared" si="23"/>
        <v>1246753.7981647428</v>
      </c>
      <c r="G139" s="52">
        <f t="shared" si="24"/>
        <v>2.7777777777777779E-3</v>
      </c>
    </row>
    <row r="140" spans="1:7" x14ac:dyDescent="0.2">
      <c r="A140" s="121">
        <f t="shared" si="18"/>
        <v>130</v>
      </c>
      <c r="B140" s="57">
        <f t="shared" si="20"/>
        <v>1246753.7981647428</v>
      </c>
      <c r="C140" s="57">
        <f t="shared" si="19"/>
        <v>3906.4952342495276</v>
      </c>
      <c r="D140" s="53">
        <f t="shared" si="21"/>
        <v>2803.0008467387656</v>
      </c>
      <c r="E140" s="57">
        <f t="shared" si="22"/>
        <v>6709.4960809882932</v>
      </c>
      <c r="F140" s="57">
        <f t="shared" si="23"/>
        <v>1243950.7973180041</v>
      </c>
      <c r="G140" s="52">
        <f t="shared" si="24"/>
        <v>2.7777777777777779E-3</v>
      </c>
    </row>
    <row r="141" spans="1:7" x14ac:dyDescent="0.2">
      <c r="A141" s="121">
        <f t="shared" ref="A141:A204" si="25">A140+1</f>
        <v>131</v>
      </c>
      <c r="B141" s="57">
        <f t="shared" si="20"/>
        <v>1243950.7973180041</v>
      </c>
      <c r="C141" s="57">
        <f t="shared" ref="C141:C204" si="26">B141*C$5/12</f>
        <v>3897.7124982630794</v>
      </c>
      <c r="D141" s="53">
        <f t="shared" si="21"/>
        <v>2811.7835827252138</v>
      </c>
      <c r="E141" s="57">
        <f t="shared" si="22"/>
        <v>6709.4960809882932</v>
      </c>
      <c r="F141" s="57">
        <f t="shared" si="23"/>
        <v>1241139.0137352787</v>
      </c>
      <c r="G141" s="52">
        <f t="shared" si="24"/>
        <v>2.7777777777777779E-3</v>
      </c>
    </row>
    <row r="142" spans="1:7" x14ac:dyDescent="0.2">
      <c r="A142" s="121">
        <f t="shared" si="25"/>
        <v>132</v>
      </c>
      <c r="B142" s="57">
        <f t="shared" si="20"/>
        <v>1241139.0137352787</v>
      </c>
      <c r="C142" s="57">
        <f t="shared" si="26"/>
        <v>3888.9022430372065</v>
      </c>
      <c r="D142" s="53">
        <f t="shared" si="21"/>
        <v>2820.5938379510867</v>
      </c>
      <c r="E142" s="57">
        <f t="shared" si="22"/>
        <v>6709.4960809882932</v>
      </c>
      <c r="F142" s="57">
        <f t="shared" si="23"/>
        <v>1238318.4198973277</v>
      </c>
      <c r="G142" s="52">
        <f t="shared" si="24"/>
        <v>2.7777777777777779E-3</v>
      </c>
    </row>
    <row r="143" spans="1:7" x14ac:dyDescent="0.2">
      <c r="A143" s="121">
        <f t="shared" si="25"/>
        <v>133</v>
      </c>
      <c r="B143" s="57">
        <f t="shared" si="20"/>
        <v>1238318.4198973277</v>
      </c>
      <c r="C143" s="57">
        <f t="shared" si="26"/>
        <v>3880.0643823449604</v>
      </c>
      <c r="D143" s="53">
        <f t="shared" si="21"/>
        <v>2829.4316986433328</v>
      </c>
      <c r="E143" s="57">
        <f t="shared" si="22"/>
        <v>6709.4960809882932</v>
      </c>
      <c r="F143" s="57">
        <f t="shared" si="23"/>
        <v>1235488.9881986843</v>
      </c>
      <c r="G143" s="52">
        <f t="shared" si="24"/>
        <v>2.7777777777777779E-3</v>
      </c>
    </row>
    <row r="144" spans="1:7" x14ac:dyDescent="0.2">
      <c r="A144" s="121">
        <f t="shared" si="25"/>
        <v>134</v>
      </c>
      <c r="B144" s="57">
        <f t="shared" si="20"/>
        <v>1235488.9881986843</v>
      </c>
      <c r="C144" s="57">
        <f t="shared" si="26"/>
        <v>3871.1988296892109</v>
      </c>
      <c r="D144" s="53">
        <f t="shared" si="21"/>
        <v>2838.2972512990823</v>
      </c>
      <c r="E144" s="57">
        <f t="shared" si="22"/>
        <v>6709.4960809882932</v>
      </c>
      <c r="F144" s="57">
        <f t="shared" si="23"/>
        <v>1232650.6909473853</v>
      </c>
      <c r="G144" s="52">
        <f t="shared" si="24"/>
        <v>2.7777777777777779E-3</v>
      </c>
    </row>
    <row r="145" spans="1:7" x14ac:dyDescent="0.2">
      <c r="A145" s="121">
        <f t="shared" si="25"/>
        <v>135</v>
      </c>
      <c r="B145" s="57">
        <f t="shared" si="20"/>
        <v>1232650.6909473853</v>
      </c>
      <c r="C145" s="57">
        <f t="shared" si="26"/>
        <v>3862.3054983018069</v>
      </c>
      <c r="D145" s="53">
        <f t="shared" si="21"/>
        <v>2847.1905826864863</v>
      </c>
      <c r="E145" s="57">
        <f t="shared" si="22"/>
        <v>6709.4960809882932</v>
      </c>
      <c r="F145" s="57">
        <f t="shared" si="23"/>
        <v>1229803.5003646987</v>
      </c>
      <c r="G145" s="52">
        <f t="shared" si="24"/>
        <v>2.7777777777777779E-3</v>
      </c>
    </row>
    <row r="146" spans="1:7" x14ac:dyDescent="0.2">
      <c r="A146" s="121">
        <f t="shared" si="25"/>
        <v>136</v>
      </c>
      <c r="B146" s="57">
        <f t="shared" si="20"/>
        <v>1229803.5003646987</v>
      </c>
      <c r="C146" s="57">
        <f t="shared" si="26"/>
        <v>3853.384301142723</v>
      </c>
      <c r="D146" s="53">
        <f t="shared" si="21"/>
        <v>2856.1117798455703</v>
      </c>
      <c r="E146" s="57">
        <f t="shared" si="22"/>
        <v>6709.4960809882932</v>
      </c>
      <c r="F146" s="57">
        <f t="shared" si="23"/>
        <v>1226947.3885848531</v>
      </c>
      <c r="G146" s="52">
        <f t="shared" si="24"/>
        <v>2.7777777777777779E-3</v>
      </c>
    </row>
    <row r="147" spans="1:7" x14ac:dyDescent="0.2">
      <c r="A147" s="121">
        <f t="shared" si="25"/>
        <v>137</v>
      </c>
      <c r="B147" s="57">
        <f t="shared" si="20"/>
        <v>1226947.3885848531</v>
      </c>
      <c r="C147" s="57">
        <f t="shared" si="26"/>
        <v>3844.4351508992063</v>
      </c>
      <c r="D147" s="53">
        <f t="shared" si="21"/>
        <v>2865.0609300890869</v>
      </c>
      <c r="E147" s="57">
        <f t="shared" si="22"/>
        <v>6709.4960809882932</v>
      </c>
      <c r="F147" s="57">
        <f t="shared" si="23"/>
        <v>1224082.3276547641</v>
      </c>
      <c r="G147" s="52">
        <f t="shared" si="24"/>
        <v>2.7777777777777779E-3</v>
      </c>
    </row>
    <row r="148" spans="1:7" x14ac:dyDescent="0.2">
      <c r="A148" s="121">
        <f t="shared" si="25"/>
        <v>138</v>
      </c>
      <c r="B148" s="57">
        <f t="shared" si="20"/>
        <v>1224082.3276547641</v>
      </c>
      <c r="C148" s="57">
        <f t="shared" si="26"/>
        <v>3835.4579599849276</v>
      </c>
      <c r="D148" s="53">
        <f t="shared" si="21"/>
        <v>2874.0381210033656</v>
      </c>
      <c r="E148" s="57">
        <f t="shared" si="22"/>
        <v>6709.4960809882932</v>
      </c>
      <c r="F148" s="57">
        <f t="shared" si="23"/>
        <v>1221208.2895337606</v>
      </c>
      <c r="G148" s="52">
        <f t="shared" si="24"/>
        <v>2.7777777777777779E-3</v>
      </c>
    </row>
    <row r="149" spans="1:7" x14ac:dyDescent="0.2">
      <c r="A149" s="121">
        <f t="shared" si="25"/>
        <v>139</v>
      </c>
      <c r="B149" s="57">
        <f t="shared" si="20"/>
        <v>1221208.2895337606</v>
      </c>
      <c r="C149" s="57">
        <f t="shared" si="26"/>
        <v>3826.4526405391171</v>
      </c>
      <c r="D149" s="53">
        <f t="shared" si="21"/>
        <v>2883.0434404491762</v>
      </c>
      <c r="E149" s="57">
        <f t="shared" si="22"/>
        <v>6709.4960809882932</v>
      </c>
      <c r="F149" s="57">
        <f t="shared" si="23"/>
        <v>1218325.2460933113</v>
      </c>
      <c r="G149" s="52">
        <f t="shared" si="24"/>
        <v>2.7777777777777779E-3</v>
      </c>
    </row>
    <row r="150" spans="1:7" x14ac:dyDescent="0.2">
      <c r="A150" s="121">
        <f t="shared" si="25"/>
        <v>140</v>
      </c>
      <c r="B150" s="57">
        <f t="shared" si="20"/>
        <v>1218325.2460933113</v>
      </c>
      <c r="C150" s="57">
        <f t="shared" si="26"/>
        <v>3817.4191044257091</v>
      </c>
      <c r="D150" s="53">
        <f t="shared" si="21"/>
        <v>2892.0769765625842</v>
      </c>
      <c r="E150" s="57">
        <f t="shared" si="22"/>
        <v>6709.4960809882932</v>
      </c>
      <c r="F150" s="57">
        <f t="shared" si="23"/>
        <v>1215433.1691167487</v>
      </c>
      <c r="G150" s="52">
        <f t="shared" si="24"/>
        <v>2.7777777777777779E-3</v>
      </c>
    </row>
    <row r="151" spans="1:7" x14ac:dyDescent="0.2">
      <c r="A151" s="121">
        <f t="shared" si="25"/>
        <v>141</v>
      </c>
      <c r="B151" s="57">
        <f t="shared" si="20"/>
        <v>1215433.1691167487</v>
      </c>
      <c r="C151" s="57">
        <f t="shared" si="26"/>
        <v>3808.3572632324795</v>
      </c>
      <c r="D151" s="53">
        <f t="shared" si="21"/>
        <v>2901.1388177558138</v>
      </c>
      <c r="E151" s="57">
        <f t="shared" si="22"/>
        <v>6709.4960809882932</v>
      </c>
      <c r="F151" s="57">
        <f t="shared" si="23"/>
        <v>1212532.030298993</v>
      </c>
      <c r="G151" s="52">
        <f t="shared" si="24"/>
        <v>2.7777777777777779E-3</v>
      </c>
    </row>
    <row r="152" spans="1:7" x14ac:dyDescent="0.2">
      <c r="A152" s="121">
        <f t="shared" si="25"/>
        <v>142</v>
      </c>
      <c r="B152" s="57">
        <f t="shared" si="20"/>
        <v>1212532.030298993</v>
      </c>
      <c r="C152" s="57">
        <f t="shared" si="26"/>
        <v>3799.2670282701783</v>
      </c>
      <c r="D152" s="53">
        <f t="shared" si="21"/>
        <v>2910.2290527181149</v>
      </c>
      <c r="E152" s="57">
        <f t="shared" si="22"/>
        <v>6709.4960809882932</v>
      </c>
      <c r="F152" s="57">
        <f t="shared" si="23"/>
        <v>1209621.801246275</v>
      </c>
      <c r="G152" s="52">
        <f t="shared" si="24"/>
        <v>2.7777777777777779E-3</v>
      </c>
    </row>
    <row r="153" spans="1:7" x14ac:dyDescent="0.2">
      <c r="A153" s="121">
        <f t="shared" si="25"/>
        <v>143</v>
      </c>
      <c r="B153" s="57">
        <f t="shared" si="20"/>
        <v>1209621.801246275</v>
      </c>
      <c r="C153" s="57">
        <f t="shared" si="26"/>
        <v>3790.1483105716616</v>
      </c>
      <c r="D153" s="53">
        <f t="shared" si="21"/>
        <v>2919.3477704166316</v>
      </c>
      <c r="E153" s="57">
        <f t="shared" si="22"/>
        <v>6709.4960809882932</v>
      </c>
      <c r="F153" s="57">
        <f t="shared" si="23"/>
        <v>1206702.4534758583</v>
      </c>
      <c r="G153" s="52">
        <f t="shared" si="24"/>
        <v>2.7777777777777779E-3</v>
      </c>
    </row>
    <row r="154" spans="1:7" x14ac:dyDescent="0.2">
      <c r="A154" s="121">
        <f t="shared" si="25"/>
        <v>144</v>
      </c>
      <c r="B154" s="57">
        <f t="shared" si="20"/>
        <v>1206702.4534758583</v>
      </c>
      <c r="C154" s="57">
        <f t="shared" si="26"/>
        <v>3781.001020891023</v>
      </c>
      <c r="D154" s="53">
        <f t="shared" si="21"/>
        <v>2928.4950600972702</v>
      </c>
      <c r="E154" s="57">
        <f t="shared" si="22"/>
        <v>6709.4960809882932</v>
      </c>
      <c r="F154" s="57">
        <f t="shared" si="23"/>
        <v>1203773.9584157611</v>
      </c>
      <c r="G154" s="52">
        <f t="shared" si="24"/>
        <v>2.7777777777777779E-3</v>
      </c>
    </row>
    <row r="155" spans="1:7" x14ac:dyDescent="0.2">
      <c r="A155" s="121">
        <f t="shared" si="25"/>
        <v>145</v>
      </c>
      <c r="B155" s="57">
        <f t="shared" si="20"/>
        <v>1203773.9584157611</v>
      </c>
      <c r="C155" s="57">
        <f t="shared" si="26"/>
        <v>3771.8250697027183</v>
      </c>
      <c r="D155" s="53">
        <f t="shared" si="21"/>
        <v>2937.6710112855749</v>
      </c>
      <c r="E155" s="57">
        <f t="shared" si="22"/>
        <v>6709.4960809882932</v>
      </c>
      <c r="F155" s="57">
        <f t="shared" si="23"/>
        <v>1200836.2874044755</v>
      </c>
      <c r="G155" s="52">
        <f t="shared" si="24"/>
        <v>2.7777777777777779E-3</v>
      </c>
    </row>
    <row r="156" spans="1:7" x14ac:dyDescent="0.2">
      <c r="A156" s="121">
        <f t="shared" si="25"/>
        <v>146</v>
      </c>
      <c r="B156" s="57">
        <f t="shared" si="20"/>
        <v>1200836.2874044755</v>
      </c>
      <c r="C156" s="57">
        <f t="shared" si="26"/>
        <v>3762.62036720069</v>
      </c>
      <c r="D156" s="53">
        <f t="shared" si="21"/>
        <v>2946.8757137876032</v>
      </c>
      <c r="E156" s="57">
        <f t="shared" si="22"/>
        <v>6709.4960809882932</v>
      </c>
      <c r="F156" s="57">
        <f t="shared" si="23"/>
        <v>1197889.411690688</v>
      </c>
      <c r="G156" s="52">
        <f t="shared" si="24"/>
        <v>2.7777777777777779E-3</v>
      </c>
    </row>
    <row r="157" spans="1:7" x14ac:dyDescent="0.2">
      <c r="A157" s="121">
        <f t="shared" si="25"/>
        <v>147</v>
      </c>
      <c r="B157" s="57">
        <f t="shared" si="20"/>
        <v>1197889.411690688</v>
      </c>
      <c r="C157" s="57">
        <f t="shared" si="26"/>
        <v>3753.3868232974892</v>
      </c>
      <c r="D157" s="53">
        <f t="shared" si="21"/>
        <v>2956.109257690804</v>
      </c>
      <c r="E157" s="57">
        <f t="shared" si="22"/>
        <v>6709.4960809882932</v>
      </c>
      <c r="F157" s="57">
        <f t="shared" si="23"/>
        <v>1194933.3024329972</v>
      </c>
      <c r="G157" s="52">
        <f t="shared" si="24"/>
        <v>2.7777777777777779E-3</v>
      </c>
    </row>
    <row r="158" spans="1:7" x14ac:dyDescent="0.2">
      <c r="A158" s="121">
        <f t="shared" si="25"/>
        <v>148</v>
      </c>
      <c r="B158" s="57">
        <f t="shared" si="20"/>
        <v>1194933.3024329972</v>
      </c>
      <c r="C158" s="57">
        <f t="shared" si="26"/>
        <v>3744.1243476233908</v>
      </c>
      <c r="D158" s="53">
        <f t="shared" si="21"/>
        <v>2965.3717333649024</v>
      </c>
      <c r="E158" s="57">
        <f t="shared" si="22"/>
        <v>6709.4960809882932</v>
      </c>
      <c r="F158" s="57">
        <f t="shared" si="23"/>
        <v>1191967.9306996323</v>
      </c>
      <c r="G158" s="52">
        <f t="shared" si="24"/>
        <v>2.7777777777777779E-3</v>
      </c>
    </row>
    <row r="159" spans="1:7" x14ac:dyDescent="0.2">
      <c r="A159" s="121">
        <f t="shared" si="25"/>
        <v>149</v>
      </c>
      <c r="B159" s="57">
        <f t="shared" ref="B159:B222" si="27">F158</f>
        <v>1191967.9306996323</v>
      </c>
      <c r="C159" s="57">
        <f t="shared" si="26"/>
        <v>3734.832849525515</v>
      </c>
      <c r="D159" s="53">
        <f t="shared" ref="D159:D222" si="28">CHOOSE(C$6,C$7-C159,0,G159*C$2)*IF(A159&lt;=C$4,0,1)*IF(A159&gt;(C$3*12+C$4),0,1)</f>
        <v>2974.6632314627782</v>
      </c>
      <c r="E159" s="57">
        <f t="shared" ref="E159:E222" si="29">SUM(C159:D159)</f>
        <v>6709.4960809882932</v>
      </c>
      <c r="F159" s="57">
        <f t="shared" ref="F159:F222" si="30">(B159-D159)</f>
        <v>1188993.2674681696</v>
      </c>
      <c r="G159" s="52">
        <f t="shared" ref="G159:G222" si="31">1/(C$3*12)*IF(A159&lt;=C$4,0,1)*IF(A159&gt;(C$3*12+C$4),0,1)</f>
        <v>2.7777777777777779E-3</v>
      </c>
    </row>
    <row r="160" spans="1:7" x14ac:dyDescent="0.2">
      <c r="A160" s="121">
        <f t="shared" si="25"/>
        <v>150</v>
      </c>
      <c r="B160" s="57">
        <f t="shared" si="27"/>
        <v>1188993.2674681696</v>
      </c>
      <c r="C160" s="57">
        <f t="shared" si="26"/>
        <v>3725.5122380669313</v>
      </c>
      <c r="D160" s="53">
        <f t="shared" si="28"/>
        <v>2983.9838429213619</v>
      </c>
      <c r="E160" s="57">
        <f t="shared" si="29"/>
        <v>6709.4960809882932</v>
      </c>
      <c r="F160" s="57">
        <f t="shared" si="30"/>
        <v>1186009.2836252481</v>
      </c>
      <c r="G160" s="52">
        <f t="shared" si="31"/>
        <v>2.7777777777777779E-3</v>
      </c>
    </row>
    <row r="161" spans="1:7" x14ac:dyDescent="0.2">
      <c r="A161" s="121">
        <f t="shared" si="25"/>
        <v>151</v>
      </c>
      <c r="B161" s="57">
        <f t="shared" si="27"/>
        <v>1186009.2836252481</v>
      </c>
      <c r="C161" s="57">
        <f t="shared" si="26"/>
        <v>3716.1624220257777</v>
      </c>
      <c r="D161" s="53">
        <f t="shared" si="28"/>
        <v>2993.3336589625155</v>
      </c>
      <c r="E161" s="57">
        <f t="shared" si="29"/>
        <v>6709.4960809882932</v>
      </c>
      <c r="F161" s="57">
        <f t="shared" si="30"/>
        <v>1183015.9499662856</v>
      </c>
      <c r="G161" s="52">
        <f t="shared" si="31"/>
        <v>2.7777777777777779E-3</v>
      </c>
    </row>
    <row r="162" spans="1:7" x14ac:dyDescent="0.2">
      <c r="A162" s="121">
        <f t="shared" si="25"/>
        <v>152</v>
      </c>
      <c r="B162" s="57">
        <f t="shared" si="27"/>
        <v>1183015.9499662856</v>
      </c>
      <c r="C162" s="57">
        <f t="shared" si="26"/>
        <v>3706.7833098943615</v>
      </c>
      <c r="D162" s="53">
        <f t="shared" si="28"/>
        <v>3002.7127710939317</v>
      </c>
      <c r="E162" s="57">
        <f t="shared" si="29"/>
        <v>6709.4960809882932</v>
      </c>
      <c r="F162" s="57">
        <f t="shared" si="30"/>
        <v>1180013.2371951917</v>
      </c>
      <c r="G162" s="52">
        <f t="shared" si="31"/>
        <v>2.7777777777777779E-3</v>
      </c>
    </row>
    <row r="163" spans="1:7" x14ac:dyDescent="0.2">
      <c r="A163" s="121">
        <f t="shared" si="25"/>
        <v>153</v>
      </c>
      <c r="B163" s="57">
        <f t="shared" si="27"/>
        <v>1180013.2371951917</v>
      </c>
      <c r="C163" s="57">
        <f t="shared" si="26"/>
        <v>3697.3748098782671</v>
      </c>
      <c r="D163" s="53">
        <f t="shared" si="28"/>
        <v>3012.1212711100261</v>
      </c>
      <c r="E163" s="57">
        <f t="shared" si="29"/>
        <v>6709.4960809882932</v>
      </c>
      <c r="F163" s="57">
        <f t="shared" si="30"/>
        <v>1177001.1159240815</v>
      </c>
      <c r="G163" s="52">
        <f t="shared" si="31"/>
        <v>2.7777777777777779E-3</v>
      </c>
    </row>
    <row r="164" spans="1:7" x14ac:dyDescent="0.2">
      <c r="A164" s="121">
        <f t="shared" si="25"/>
        <v>154</v>
      </c>
      <c r="B164" s="57">
        <f t="shared" si="27"/>
        <v>1177001.1159240815</v>
      </c>
      <c r="C164" s="57">
        <f t="shared" si="26"/>
        <v>3687.9368298954555</v>
      </c>
      <c r="D164" s="53">
        <f t="shared" si="28"/>
        <v>3021.5592510928377</v>
      </c>
      <c r="E164" s="57">
        <f t="shared" si="29"/>
        <v>6709.4960809882932</v>
      </c>
      <c r="F164" s="57">
        <f t="shared" si="30"/>
        <v>1173979.5566729887</v>
      </c>
      <c r="G164" s="52">
        <f t="shared" si="31"/>
        <v>2.7777777777777779E-3</v>
      </c>
    </row>
    <row r="165" spans="1:7" x14ac:dyDescent="0.2">
      <c r="A165" s="121">
        <f t="shared" si="25"/>
        <v>155</v>
      </c>
      <c r="B165" s="57">
        <f t="shared" si="27"/>
        <v>1173979.5566729887</v>
      </c>
      <c r="C165" s="57">
        <f t="shared" si="26"/>
        <v>3678.4692775753647</v>
      </c>
      <c r="D165" s="53">
        <f t="shared" si="28"/>
        <v>3031.0268034129285</v>
      </c>
      <c r="E165" s="57">
        <f t="shared" si="29"/>
        <v>6709.4960809882932</v>
      </c>
      <c r="F165" s="57">
        <f t="shared" si="30"/>
        <v>1170948.5298695758</v>
      </c>
      <c r="G165" s="52">
        <f t="shared" si="31"/>
        <v>2.7777777777777779E-3</v>
      </c>
    </row>
    <row r="166" spans="1:7" x14ac:dyDescent="0.2">
      <c r="A166" s="121">
        <f t="shared" si="25"/>
        <v>156</v>
      </c>
      <c r="B166" s="57">
        <f t="shared" si="27"/>
        <v>1170948.5298695758</v>
      </c>
      <c r="C166" s="57">
        <f t="shared" si="26"/>
        <v>3668.9720602580041</v>
      </c>
      <c r="D166" s="53">
        <f t="shared" si="28"/>
        <v>3040.5240207302891</v>
      </c>
      <c r="E166" s="57">
        <f t="shared" si="29"/>
        <v>6709.4960809882932</v>
      </c>
      <c r="F166" s="57">
        <f t="shared" si="30"/>
        <v>1167908.0058488455</v>
      </c>
      <c r="G166" s="52">
        <f t="shared" si="31"/>
        <v>2.7777777777777779E-3</v>
      </c>
    </row>
    <row r="167" spans="1:7" x14ac:dyDescent="0.2">
      <c r="A167" s="121">
        <f t="shared" si="25"/>
        <v>157</v>
      </c>
      <c r="B167" s="57">
        <f t="shared" si="27"/>
        <v>1167908.0058488455</v>
      </c>
      <c r="C167" s="57">
        <f t="shared" si="26"/>
        <v>3659.445084993049</v>
      </c>
      <c r="D167" s="53">
        <f t="shared" si="28"/>
        <v>3050.0509959952442</v>
      </c>
      <c r="E167" s="57">
        <f t="shared" si="29"/>
        <v>6709.4960809882932</v>
      </c>
      <c r="F167" s="57">
        <f t="shared" si="30"/>
        <v>1164857.9548528502</v>
      </c>
      <c r="G167" s="52">
        <f t="shared" si="31"/>
        <v>2.7777777777777779E-3</v>
      </c>
    </row>
    <row r="168" spans="1:7" x14ac:dyDescent="0.2">
      <c r="A168" s="121">
        <f t="shared" si="25"/>
        <v>158</v>
      </c>
      <c r="B168" s="57">
        <f t="shared" si="27"/>
        <v>1164857.9548528502</v>
      </c>
      <c r="C168" s="57">
        <f t="shared" si="26"/>
        <v>3649.8882585389306</v>
      </c>
      <c r="D168" s="53">
        <f t="shared" si="28"/>
        <v>3059.6078224493626</v>
      </c>
      <c r="E168" s="57">
        <f t="shared" si="29"/>
        <v>6709.4960809882932</v>
      </c>
      <c r="F168" s="57">
        <f t="shared" si="30"/>
        <v>1161798.3470304008</v>
      </c>
      <c r="G168" s="52">
        <f t="shared" si="31"/>
        <v>2.7777777777777779E-3</v>
      </c>
    </row>
    <row r="169" spans="1:7" x14ac:dyDescent="0.2">
      <c r="A169" s="121">
        <f t="shared" si="25"/>
        <v>159</v>
      </c>
      <c r="B169" s="57">
        <f t="shared" si="27"/>
        <v>1161798.3470304008</v>
      </c>
      <c r="C169" s="57">
        <f t="shared" si="26"/>
        <v>3640.3014873619227</v>
      </c>
      <c r="D169" s="53">
        <f t="shared" si="28"/>
        <v>3069.1945936263705</v>
      </c>
      <c r="E169" s="57">
        <f t="shared" si="29"/>
        <v>6709.4960809882932</v>
      </c>
      <c r="F169" s="57">
        <f t="shared" si="30"/>
        <v>1158729.1524367745</v>
      </c>
      <c r="G169" s="52">
        <f t="shared" si="31"/>
        <v>2.7777777777777779E-3</v>
      </c>
    </row>
    <row r="170" spans="1:7" x14ac:dyDescent="0.2">
      <c r="A170" s="121">
        <f t="shared" si="25"/>
        <v>160</v>
      </c>
      <c r="B170" s="57">
        <f t="shared" si="27"/>
        <v>1158729.1524367745</v>
      </c>
      <c r="C170" s="57">
        <f t="shared" si="26"/>
        <v>3630.6846776352268</v>
      </c>
      <c r="D170" s="53">
        <f t="shared" si="28"/>
        <v>3078.8114033530665</v>
      </c>
      <c r="E170" s="57">
        <f t="shared" si="29"/>
        <v>6709.4960809882932</v>
      </c>
      <c r="F170" s="57">
        <f t="shared" si="30"/>
        <v>1155650.3410334215</v>
      </c>
      <c r="G170" s="52">
        <f t="shared" si="31"/>
        <v>2.7777777777777779E-3</v>
      </c>
    </row>
    <row r="171" spans="1:7" x14ac:dyDescent="0.2">
      <c r="A171" s="121">
        <f t="shared" si="25"/>
        <v>161</v>
      </c>
      <c r="B171" s="57">
        <f t="shared" si="27"/>
        <v>1155650.3410334215</v>
      </c>
      <c r="C171" s="57">
        <f t="shared" si="26"/>
        <v>3621.0377352380542</v>
      </c>
      <c r="D171" s="53">
        <f t="shared" si="28"/>
        <v>3088.458345750239</v>
      </c>
      <c r="E171" s="57">
        <f t="shared" si="29"/>
        <v>6709.4960809882932</v>
      </c>
      <c r="F171" s="57">
        <f t="shared" si="30"/>
        <v>1152561.8826876711</v>
      </c>
      <c r="G171" s="52">
        <f t="shared" si="31"/>
        <v>2.7777777777777779E-3</v>
      </c>
    </row>
    <row r="172" spans="1:7" x14ac:dyDescent="0.2">
      <c r="A172" s="121">
        <f t="shared" si="25"/>
        <v>162</v>
      </c>
      <c r="B172" s="57">
        <f t="shared" si="27"/>
        <v>1152561.8826876711</v>
      </c>
      <c r="C172" s="57">
        <f t="shared" si="26"/>
        <v>3611.3605657547032</v>
      </c>
      <c r="D172" s="53">
        <f t="shared" si="28"/>
        <v>3098.13551523359</v>
      </c>
      <c r="E172" s="57">
        <f t="shared" si="29"/>
        <v>6709.4960809882932</v>
      </c>
      <c r="F172" s="57">
        <f t="shared" si="30"/>
        <v>1149463.7471724376</v>
      </c>
      <c r="G172" s="52">
        <f t="shared" si="31"/>
        <v>2.7777777777777779E-3</v>
      </c>
    </row>
    <row r="173" spans="1:7" x14ac:dyDescent="0.2">
      <c r="A173" s="121">
        <f t="shared" si="25"/>
        <v>163</v>
      </c>
      <c r="B173" s="57">
        <f t="shared" si="27"/>
        <v>1149463.7471724376</v>
      </c>
      <c r="C173" s="57">
        <f t="shared" si="26"/>
        <v>3601.6530744736378</v>
      </c>
      <c r="D173" s="53">
        <f t="shared" si="28"/>
        <v>3107.8430065146554</v>
      </c>
      <c r="E173" s="57">
        <f t="shared" si="29"/>
        <v>6709.4960809882932</v>
      </c>
      <c r="F173" s="57">
        <f t="shared" si="30"/>
        <v>1146355.9041659229</v>
      </c>
      <c r="G173" s="52">
        <f t="shared" si="31"/>
        <v>2.7777777777777779E-3</v>
      </c>
    </row>
    <row r="174" spans="1:7" x14ac:dyDescent="0.2">
      <c r="A174" s="121">
        <f t="shared" si="25"/>
        <v>164</v>
      </c>
      <c r="B174" s="57">
        <f t="shared" si="27"/>
        <v>1146355.9041659229</v>
      </c>
      <c r="C174" s="57">
        <f t="shared" si="26"/>
        <v>3591.9151663865582</v>
      </c>
      <c r="D174" s="53">
        <f t="shared" si="28"/>
        <v>3117.580914601735</v>
      </c>
      <c r="E174" s="57">
        <f t="shared" si="29"/>
        <v>6709.4960809882932</v>
      </c>
      <c r="F174" s="57">
        <f t="shared" si="30"/>
        <v>1143238.3232513212</v>
      </c>
      <c r="G174" s="52">
        <f t="shared" si="31"/>
        <v>2.7777777777777779E-3</v>
      </c>
    </row>
    <row r="175" spans="1:7" x14ac:dyDescent="0.2">
      <c r="A175" s="121">
        <f t="shared" si="25"/>
        <v>165</v>
      </c>
      <c r="B175" s="57">
        <f t="shared" si="27"/>
        <v>1143238.3232513212</v>
      </c>
      <c r="C175" s="57">
        <f t="shared" si="26"/>
        <v>3582.1467461874731</v>
      </c>
      <c r="D175" s="53">
        <f t="shared" si="28"/>
        <v>3127.3493348008201</v>
      </c>
      <c r="E175" s="57">
        <f t="shared" si="29"/>
        <v>6709.4960809882932</v>
      </c>
      <c r="F175" s="57">
        <f t="shared" si="30"/>
        <v>1140110.9739165204</v>
      </c>
      <c r="G175" s="52">
        <f t="shared" si="31"/>
        <v>2.7777777777777779E-3</v>
      </c>
    </row>
    <row r="176" spans="1:7" x14ac:dyDescent="0.2">
      <c r="A176" s="121">
        <f t="shared" si="25"/>
        <v>166</v>
      </c>
      <c r="B176" s="57">
        <f t="shared" si="27"/>
        <v>1140110.9739165204</v>
      </c>
      <c r="C176" s="57">
        <f t="shared" si="26"/>
        <v>3572.3477182717638</v>
      </c>
      <c r="D176" s="53">
        <f t="shared" si="28"/>
        <v>3137.1483627165294</v>
      </c>
      <c r="E176" s="57">
        <f t="shared" si="29"/>
        <v>6709.4960809882932</v>
      </c>
      <c r="F176" s="57">
        <f t="shared" si="30"/>
        <v>1136973.8255538039</v>
      </c>
      <c r="G176" s="52">
        <f t="shared" si="31"/>
        <v>2.7777777777777779E-3</v>
      </c>
    </row>
    <row r="177" spans="1:7" x14ac:dyDescent="0.2">
      <c r="A177" s="121">
        <f t="shared" si="25"/>
        <v>167</v>
      </c>
      <c r="B177" s="57">
        <f t="shared" si="27"/>
        <v>1136973.8255538039</v>
      </c>
      <c r="C177" s="57">
        <f t="shared" si="26"/>
        <v>3562.5179867352526</v>
      </c>
      <c r="D177" s="53">
        <f t="shared" si="28"/>
        <v>3146.9780942530406</v>
      </c>
      <c r="E177" s="57">
        <f t="shared" si="29"/>
        <v>6709.4960809882932</v>
      </c>
      <c r="F177" s="57">
        <f t="shared" si="30"/>
        <v>1133826.8474595509</v>
      </c>
      <c r="G177" s="52">
        <f t="shared" si="31"/>
        <v>2.7777777777777779E-3</v>
      </c>
    </row>
    <row r="178" spans="1:7" x14ac:dyDescent="0.2">
      <c r="A178" s="121">
        <f t="shared" si="25"/>
        <v>168</v>
      </c>
      <c r="B178" s="57">
        <f t="shared" si="27"/>
        <v>1133826.8474595509</v>
      </c>
      <c r="C178" s="57">
        <f t="shared" si="26"/>
        <v>3552.6574553732594</v>
      </c>
      <c r="D178" s="53">
        <f t="shared" si="28"/>
        <v>3156.8386256150338</v>
      </c>
      <c r="E178" s="57">
        <f t="shared" si="29"/>
        <v>6709.4960809882932</v>
      </c>
      <c r="F178" s="57">
        <f t="shared" si="30"/>
        <v>1130670.0088339359</v>
      </c>
      <c r="G178" s="52">
        <f t="shared" si="31"/>
        <v>2.7777777777777779E-3</v>
      </c>
    </row>
    <row r="179" spans="1:7" x14ac:dyDescent="0.2">
      <c r="A179" s="121">
        <f t="shared" si="25"/>
        <v>169</v>
      </c>
      <c r="B179" s="57">
        <f t="shared" si="27"/>
        <v>1130670.0088339359</v>
      </c>
      <c r="C179" s="57">
        <f t="shared" si="26"/>
        <v>3542.7660276796664</v>
      </c>
      <c r="D179" s="53">
        <f t="shared" si="28"/>
        <v>3166.7300533086268</v>
      </c>
      <c r="E179" s="57">
        <f t="shared" si="29"/>
        <v>6709.4960809882932</v>
      </c>
      <c r="F179" s="57">
        <f t="shared" si="30"/>
        <v>1127503.2787806273</v>
      </c>
      <c r="G179" s="52">
        <f t="shared" si="31"/>
        <v>2.7777777777777779E-3</v>
      </c>
    </row>
    <row r="180" spans="1:7" x14ac:dyDescent="0.2">
      <c r="A180" s="121">
        <f t="shared" si="25"/>
        <v>170</v>
      </c>
      <c r="B180" s="57">
        <f t="shared" si="27"/>
        <v>1127503.2787806273</v>
      </c>
      <c r="C180" s="57">
        <f t="shared" si="26"/>
        <v>3532.8436068459655</v>
      </c>
      <c r="D180" s="53">
        <f t="shared" si="28"/>
        <v>3176.6524741423277</v>
      </c>
      <c r="E180" s="57">
        <f t="shared" si="29"/>
        <v>6709.4960809882932</v>
      </c>
      <c r="F180" s="57">
        <f t="shared" si="30"/>
        <v>1124326.6263064849</v>
      </c>
      <c r="G180" s="52">
        <f t="shared" si="31"/>
        <v>2.7777777777777779E-3</v>
      </c>
    </row>
    <row r="181" spans="1:7" x14ac:dyDescent="0.2">
      <c r="A181" s="121">
        <f t="shared" si="25"/>
        <v>171</v>
      </c>
      <c r="B181" s="57">
        <f t="shared" si="27"/>
        <v>1124326.6263064849</v>
      </c>
      <c r="C181" s="57">
        <f t="shared" si="26"/>
        <v>3522.8900957603196</v>
      </c>
      <c r="D181" s="53">
        <f t="shared" si="28"/>
        <v>3186.6059852279736</v>
      </c>
      <c r="E181" s="57">
        <f t="shared" si="29"/>
        <v>6709.4960809882932</v>
      </c>
      <c r="F181" s="57">
        <f t="shared" si="30"/>
        <v>1121140.0203212569</v>
      </c>
      <c r="G181" s="52">
        <f t="shared" si="31"/>
        <v>2.7777777777777779E-3</v>
      </c>
    </row>
    <row r="182" spans="1:7" x14ac:dyDescent="0.2">
      <c r="A182" s="121">
        <f t="shared" si="25"/>
        <v>172</v>
      </c>
      <c r="B182" s="57">
        <f t="shared" si="27"/>
        <v>1121140.0203212569</v>
      </c>
      <c r="C182" s="57">
        <f t="shared" si="26"/>
        <v>3512.9053970066052</v>
      </c>
      <c r="D182" s="53">
        <f t="shared" si="28"/>
        <v>3196.590683981688</v>
      </c>
      <c r="E182" s="57">
        <f t="shared" si="29"/>
        <v>6709.4960809882932</v>
      </c>
      <c r="F182" s="57">
        <f t="shared" si="30"/>
        <v>1117943.4296372752</v>
      </c>
      <c r="G182" s="52">
        <f t="shared" si="31"/>
        <v>2.7777777777777779E-3</v>
      </c>
    </row>
    <row r="183" spans="1:7" x14ac:dyDescent="0.2">
      <c r="A183" s="121">
        <f t="shared" si="25"/>
        <v>173</v>
      </c>
      <c r="B183" s="57">
        <f t="shared" si="27"/>
        <v>1117943.4296372752</v>
      </c>
      <c r="C183" s="57">
        <f t="shared" si="26"/>
        <v>3502.8894128634624</v>
      </c>
      <c r="D183" s="53">
        <f t="shared" si="28"/>
        <v>3206.6066681248308</v>
      </c>
      <c r="E183" s="57">
        <f t="shared" si="29"/>
        <v>6709.4960809882932</v>
      </c>
      <c r="F183" s="57">
        <f t="shared" si="30"/>
        <v>1114736.8229691503</v>
      </c>
      <c r="G183" s="52">
        <f t="shared" si="31"/>
        <v>2.7777777777777779E-3</v>
      </c>
    </row>
    <row r="184" spans="1:7" x14ac:dyDescent="0.2">
      <c r="A184" s="121">
        <f t="shared" si="25"/>
        <v>174</v>
      </c>
      <c r="B184" s="57">
        <f t="shared" si="27"/>
        <v>1114736.8229691503</v>
      </c>
      <c r="C184" s="57">
        <f t="shared" si="26"/>
        <v>3492.8420453033377</v>
      </c>
      <c r="D184" s="53">
        <f t="shared" si="28"/>
        <v>3216.6540356849555</v>
      </c>
      <c r="E184" s="57">
        <f t="shared" si="29"/>
        <v>6709.4960809882932</v>
      </c>
      <c r="F184" s="57">
        <f t="shared" si="30"/>
        <v>1111520.1689334654</v>
      </c>
      <c r="G184" s="52">
        <f t="shared" si="31"/>
        <v>2.7777777777777779E-3</v>
      </c>
    </row>
    <row r="185" spans="1:7" x14ac:dyDescent="0.2">
      <c r="A185" s="121">
        <f t="shared" si="25"/>
        <v>175</v>
      </c>
      <c r="B185" s="57">
        <f t="shared" si="27"/>
        <v>1111520.1689334654</v>
      </c>
      <c r="C185" s="57">
        <f t="shared" si="26"/>
        <v>3482.7631959915252</v>
      </c>
      <c r="D185" s="53">
        <f t="shared" si="28"/>
        <v>3226.732884996768</v>
      </c>
      <c r="E185" s="57">
        <f t="shared" si="29"/>
        <v>6709.4960809882932</v>
      </c>
      <c r="F185" s="57">
        <f t="shared" si="30"/>
        <v>1108293.4360484686</v>
      </c>
      <c r="G185" s="52">
        <f t="shared" si="31"/>
        <v>2.7777777777777779E-3</v>
      </c>
    </row>
    <row r="186" spans="1:7" x14ac:dyDescent="0.2">
      <c r="A186" s="121">
        <f t="shared" si="25"/>
        <v>176</v>
      </c>
      <c r="B186" s="57">
        <f t="shared" si="27"/>
        <v>1108293.4360484686</v>
      </c>
      <c r="C186" s="57">
        <f t="shared" si="26"/>
        <v>3472.6527662852018</v>
      </c>
      <c r="D186" s="53">
        <f t="shared" si="28"/>
        <v>3236.8433147030914</v>
      </c>
      <c r="E186" s="57">
        <f t="shared" si="29"/>
        <v>6709.4960809882932</v>
      </c>
      <c r="F186" s="57">
        <f t="shared" si="30"/>
        <v>1105056.5927337655</v>
      </c>
      <c r="G186" s="52">
        <f t="shared" si="31"/>
        <v>2.7777777777777779E-3</v>
      </c>
    </row>
    <row r="187" spans="1:7" x14ac:dyDescent="0.2">
      <c r="A187" s="121">
        <f t="shared" si="25"/>
        <v>177</v>
      </c>
      <c r="B187" s="57">
        <f t="shared" si="27"/>
        <v>1105056.5927337655</v>
      </c>
      <c r="C187" s="57">
        <f t="shared" si="26"/>
        <v>3462.5106572324653</v>
      </c>
      <c r="D187" s="53">
        <f t="shared" si="28"/>
        <v>3246.9854237558279</v>
      </c>
      <c r="E187" s="57">
        <f t="shared" si="29"/>
        <v>6709.4960809882932</v>
      </c>
      <c r="F187" s="57">
        <f t="shared" si="30"/>
        <v>1101809.6073100097</v>
      </c>
      <c r="G187" s="52">
        <f t="shared" si="31"/>
        <v>2.7777777777777779E-3</v>
      </c>
    </row>
    <row r="188" spans="1:7" x14ac:dyDescent="0.2">
      <c r="A188" s="121">
        <f t="shared" si="25"/>
        <v>178</v>
      </c>
      <c r="B188" s="57">
        <f t="shared" si="27"/>
        <v>1101809.6073100097</v>
      </c>
      <c r="C188" s="57">
        <f t="shared" si="26"/>
        <v>3452.3367695713637</v>
      </c>
      <c r="D188" s="53">
        <f t="shared" si="28"/>
        <v>3257.1593114169295</v>
      </c>
      <c r="E188" s="57">
        <f t="shared" si="29"/>
        <v>6709.4960809882932</v>
      </c>
      <c r="F188" s="57">
        <f t="shared" si="30"/>
        <v>1098552.4479985926</v>
      </c>
      <c r="G188" s="52">
        <f t="shared" si="31"/>
        <v>2.7777777777777779E-3</v>
      </c>
    </row>
    <row r="189" spans="1:7" x14ac:dyDescent="0.2">
      <c r="A189" s="121">
        <f t="shared" si="25"/>
        <v>179</v>
      </c>
      <c r="B189" s="57">
        <f t="shared" si="27"/>
        <v>1098552.4479985926</v>
      </c>
      <c r="C189" s="57">
        <f t="shared" si="26"/>
        <v>3442.1310037289236</v>
      </c>
      <c r="D189" s="53">
        <f t="shared" si="28"/>
        <v>3267.3650772593696</v>
      </c>
      <c r="E189" s="57">
        <f t="shared" si="29"/>
        <v>6709.4960809882932</v>
      </c>
      <c r="F189" s="57">
        <f t="shared" si="30"/>
        <v>1095285.0829213331</v>
      </c>
      <c r="G189" s="52">
        <f t="shared" si="31"/>
        <v>2.7777777777777779E-3</v>
      </c>
    </row>
    <row r="190" spans="1:7" x14ac:dyDescent="0.2">
      <c r="A190" s="121">
        <f t="shared" si="25"/>
        <v>180</v>
      </c>
      <c r="B190" s="57">
        <f t="shared" si="27"/>
        <v>1095285.0829213331</v>
      </c>
      <c r="C190" s="57">
        <f t="shared" si="26"/>
        <v>3431.8932598201773</v>
      </c>
      <c r="D190" s="53">
        <f t="shared" si="28"/>
        <v>3277.602821168116</v>
      </c>
      <c r="E190" s="57">
        <f t="shared" si="29"/>
        <v>6709.4960809882932</v>
      </c>
      <c r="F190" s="57">
        <f t="shared" si="30"/>
        <v>1092007.4801001651</v>
      </c>
      <c r="G190" s="52">
        <f t="shared" si="31"/>
        <v>2.7777777777777779E-3</v>
      </c>
    </row>
    <row r="191" spans="1:7" x14ac:dyDescent="0.2">
      <c r="A191" s="121">
        <f t="shared" si="25"/>
        <v>181</v>
      </c>
      <c r="B191" s="57">
        <f t="shared" si="27"/>
        <v>1092007.4801001651</v>
      </c>
      <c r="C191" s="57">
        <f t="shared" si="26"/>
        <v>3421.6234376471839</v>
      </c>
      <c r="D191" s="53">
        <f t="shared" si="28"/>
        <v>3287.8726433411093</v>
      </c>
      <c r="E191" s="57">
        <f t="shared" si="29"/>
        <v>6709.4960809882932</v>
      </c>
      <c r="F191" s="57">
        <f t="shared" si="30"/>
        <v>1088719.607456824</v>
      </c>
      <c r="G191" s="52">
        <f t="shared" si="31"/>
        <v>2.7777777777777779E-3</v>
      </c>
    </row>
    <row r="192" spans="1:7" x14ac:dyDescent="0.2">
      <c r="A192" s="121">
        <f t="shared" si="25"/>
        <v>182</v>
      </c>
      <c r="B192" s="57">
        <f t="shared" si="27"/>
        <v>1088719.607456824</v>
      </c>
      <c r="C192" s="57">
        <f t="shared" si="26"/>
        <v>3411.3214366980487</v>
      </c>
      <c r="D192" s="53">
        <f t="shared" si="28"/>
        <v>3298.1746442902445</v>
      </c>
      <c r="E192" s="57">
        <f t="shared" si="29"/>
        <v>6709.4960809882932</v>
      </c>
      <c r="F192" s="57">
        <f t="shared" si="30"/>
        <v>1085421.4328125338</v>
      </c>
      <c r="G192" s="52">
        <f t="shared" si="31"/>
        <v>2.7777777777777779E-3</v>
      </c>
    </row>
    <row r="193" spans="1:7" x14ac:dyDescent="0.2">
      <c r="A193" s="121">
        <f t="shared" si="25"/>
        <v>183</v>
      </c>
      <c r="B193" s="57">
        <f t="shared" si="27"/>
        <v>1085421.4328125338</v>
      </c>
      <c r="C193" s="57">
        <f t="shared" si="26"/>
        <v>3400.987156145939</v>
      </c>
      <c r="D193" s="53">
        <f t="shared" si="28"/>
        <v>3308.5089248423542</v>
      </c>
      <c r="E193" s="57">
        <f t="shared" si="29"/>
        <v>6709.4960809882932</v>
      </c>
      <c r="F193" s="57">
        <f t="shared" si="30"/>
        <v>1082112.9238876915</v>
      </c>
      <c r="G193" s="52">
        <f t="shared" si="31"/>
        <v>2.7777777777777779E-3</v>
      </c>
    </row>
    <row r="194" spans="1:7" x14ac:dyDescent="0.2">
      <c r="A194" s="121">
        <f t="shared" si="25"/>
        <v>184</v>
      </c>
      <c r="B194" s="57">
        <f t="shared" si="27"/>
        <v>1082112.9238876915</v>
      </c>
      <c r="C194" s="57">
        <f t="shared" si="26"/>
        <v>3390.6204948481004</v>
      </c>
      <c r="D194" s="53">
        <f t="shared" si="28"/>
        <v>3318.8755861401928</v>
      </c>
      <c r="E194" s="57">
        <f t="shared" si="29"/>
        <v>6709.4960809882932</v>
      </c>
      <c r="F194" s="57">
        <f t="shared" si="30"/>
        <v>1078794.0483015513</v>
      </c>
      <c r="G194" s="52">
        <f t="shared" si="31"/>
        <v>2.7777777777777779E-3</v>
      </c>
    </row>
    <row r="195" spans="1:7" x14ac:dyDescent="0.2">
      <c r="A195" s="121">
        <f t="shared" si="25"/>
        <v>185</v>
      </c>
      <c r="B195" s="57">
        <f t="shared" si="27"/>
        <v>1078794.0483015513</v>
      </c>
      <c r="C195" s="57">
        <f t="shared" si="26"/>
        <v>3380.2213513448605</v>
      </c>
      <c r="D195" s="53">
        <f t="shared" si="28"/>
        <v>3329.2747296434327</v>
      </c>
      <c r="E195" s="57">
        <f t="shared" si="29"/>
        <v>6709.4960809882932</v>
      </c>
      <c r="F195" s="57">
        <f t="shared" si="30"/>
        <v>1075464.7735719078</v>
      </c>
      <c r="G195" s="52">
        <f t="shared" si="31"/>
        <v>2.7777777777777779E-3</v>
      </c>
    </row>
    <row r="196" spans="1:7" x14ac:dyDescent="0.2">
      <c r="A196" s="121">
        <f t="shared" si="25"/>
        <v>186</v>
      </c>
      <c r="B196" s="57">
        <f t="shared" si="27"/>
        <v>1075464.7735719078</v>
      </c>
      <c r="C196" s="57">
        <f t="shared" si="26"/>
        <v>3369.7896238586441</v>
      </c>
      <c r="D196" s="53">
        <f t="shared" si="28"/>
        <v>3339.7064571296492</v>
      </c>
      <c r="E196" s="57">
        <f t="shared" si="29"/>
        <v>6709.4960809882932</v>
      </c>
      <c r="F196" s="57">
        <f t="shared" si="30"/>
        <v>1072125.0671147781</v>
      </c>
      <c r="G196" s="52">
        <f t="shared" si="31"/>
        <v>2.7777777777777779E-3</v>
      </c>
    </row>
    <row r="197" spans="1:7" x14ac:dyDescent="0.2">
      <c r="A197" s="121">
        <f t="shared" si="25"/>
        <v>187</v>
      </c>
      <c r="B197" s="57">
        <f t="shared" si="27"/>
        <v>1072125.0671147781</v>
      </c>
      <c r="C197" s="57">
        <f t="shared" si="26"/>
        <v>3359.3252102929714</v>
      </c>
      <c r="D197" s="53">
        <f t="shared" si="28"/>
        <v>3350.1708706953218</v>
      </c>
      <c r="E197" s="57">
        <f t="shared" si="29"/>
        <v>6709.4960809882932</v>
      </c>
      <c r="F197" s="57">
        <f t="shared" si="30"/>
        <v>1068774.8962440828</v>
      </c>
      <c r="G197" s="52">
        <f t="shared" si="31"/>
        <v>2.7777777777777779E-3</v>
      </c>
    </row>
    <row r="198" spans="1:7" x14ac:dyDescent="0.2">
      <c r="A198" s="121">
        <f t="shared" si="25"/>
        <v>188</v>
      </c>
      <c r="B198" s="57">
        <f t="shared" si="27"/>
        <v>1068774.8962440828</v>
      </c>
      <c r="C198" s="57">
        <f t="shared" si="26"/>
        <v>3348.8280082314595</v>
      </c>
      <c r="D198" s="53">
        <f t="shared" si="28"/>
        <v>3360.6680727568337</v>
      </c>
      <c r="E198" s="57">
        <f t="shared" si="29"/>
        <v>6709.4960809882932</v>
      </c>
      <c r="F198" s="57">
        <f t="shared" si="30"/>
        <v>1065414.228171326</v>
      </c>
      <c r="G198" s="52">
        <f t="shared" si="31"/>
        <v>2.7777777777777779E-3</v>
      </c>
    </row>
    <row r="199" spans="1:7" x14ac:dyDescent="0.2">
      <c r="A199" s="121">
        <f t="shared" si="25"/>
        <v>189</v>
      </c>
      <c r="B199" s="57">
        <f t="shared" si="27"/>
        <v>1065414.228171326</v>
      </c>
      <c r="C199" s="57">
        <f t="shared" si="26"/>
        <v>3338.2979149368216</v>
      </c>
      <c r="D199" s="53">
        <f t="shared" si="28"/>
        <v>3371.1981660514716</v>
      </c>
      <c r="E199" s="57">
        <f t="shared" si="29"/>
        <v>6709.4960809882932</v>
      </c>
      <c r="F199" s="57">
        <f t="shared" si="30"/>
        <v>1062043.0300052746</v>
      </c>
      <c r="G199" s="52">
        <f t="shared" si="31"/>
        <v>2.7777777777777779E-3</v>
      </c>
    </row>
    <row r="200" spans="1:7" x14ac:dyDescent="0.2">
      <c r="A200" s="121">
        <f t="shared" si="25"/>
        <v>190</v>
      </c>
      <c r="B200" s="57">
        <f t="shared" si="27"/>
        <v>1062043.0300052746</v>
      </c>
      <c r="C200" s="57">
        <f t="shared" si="26"/>
        <v>3327.7348273498606</v>
      </c>
      <c r="D200" s="53">
        <f t="shared" si="28"/>
        <v>3381.7612536384327</v>
      </c>
      <c r="E200" s="57">
        <f t="shared" si="29"/>
        <v>6709.4960809882932</v>
      </c>
      <c r="F200" s="57">
        <f t="shared" si="30"/>
        <v>1058661.2687516361</v>
      </c>
      <c r="G200" s="52">
        <f t="shared" si="31"/>
        <v>2.7777777777777779E-3</v>
      </c>
    </row>
    <row r="201" spans="1:7" x14ac:dyDescent="0.2">
      <c r="A201" s="121">
        <f t="shared" si="25"/>
        <v>191</v>
      </c>
      <c r="B201" s="57">
        <f t="shared" si="27"/>
        <v>1058661.2687516361</v>
      </c>
      <c r="C201" s="57">
        <f t="shared" si="26"/>
        <v>3317.1386420884596</v>
      </c>
      <c r="D201" s="53">
        <f t="shared" si="28"/>
        <v>3392.3574388998336</v>
      </c>
      <c r="E201" s="57">
        <f t="shared" si="29"/>
        <v>6709.4960809882932</v>
      </c>
      <c r="F201" s="57">
        <f t="shared" si="30"/>
        <v>1055268.9113127363</v>
      </c>
      <c r="G201" s="52">
        <f t="shared" si="31"/>
        <v>2.7777777777777779E-3</v>
      </c>
    </row>
    <row r="202" spans="1:7" x14ac:dyDescent="0.2">
      <c r="A202" s="121">
        <f t="shared" si="25"/>
        <v>192</v>
      </c>
      <c r="B202" s="57">
        <f t="shared" si="27"/>
        <v>1055268.9113127363</v>
      </c>
      <c r="C202" s="57">
        <f t="shared" si="26"/>
        <v>3306.5092554465741</v>
      </c>
      <c r="D202" s="53">
        <f t="shared" si="28"/>
        <v>3402.9868255417191</v>
      </c>
      <c r="E202" s="57">
        <f t="shared" si="29"/>
        <v>6709.4960809882932</v>
      </c>
      <c r="F202" s="57">
        <f t="shared" si="30"/>
        <v>1051865.9244871945</v>
      </c>
      <c r="G202" s="52">
        <f t="shared" si="31"/>
        <v>2.7777777777777779E-3</v>
      </c>
    </row>
    <row r="203" spans="1:7" x14ac:dyDescent="0.2">
      <c r="A203" s="121">
        <f t="shared" si="25"/>
        <v>193</v>
      </c>
      <c r="B203" s="57">
        <f t="shared" si="27"/>
        <v>1051865.9244871945</v>
      </c>
      <c r="C203" s="57">
        <f t="shared" si="26"/>
        <v>3295.8465633932096</v>
      </c>
      <c r="D203" s="53">
        <f t="shared" si="28"/>
        <v>3413.6495175950836</v>
      </c>
      <c r="E203" s="57">
        <f t="shared" si="29"/>
        <v>6709.4960809882932</v>
      </c>
      <c r="F203" s="57">
        <f t="shared" si="30"/>
        <v>1048452.2749695994</v>
      </c>
      <c r="G203" s="52">
        <f t="shared" si="31"/>
        <v>2.7777777777777779E-3</v>
      </c>
    </row>
    <row r="204" spans="1:7" x14ac:dyDescent="0.2">
      <c r="A204" s="121">
        <f t="shared" si="25"/>
        <v>194</v>
      </c>
      <c r="B204" s="57">
        <f t="shared" si="27"/>
        <v>1048452.2749695994</v>
      </c>
      <c r="C204" s="57">
        <f t="shared" si="26"/>
        <v>3285.1504615714116</v>
      </c>
      <c r="D204" s="53">
        <f t="shared" si="28"/>
        <v>3424.3456194168816</v>
      </c>
      <c r="E204" s="57">
        <f t="shared" si="29"/>
        <v>6709.4960809882932</v>
      </c>
      <c r="F204" s="57">
        <f t="shared" si="30"/>
        <v>1045027.9293501825</v>
      </c>
      <c r="G204" s="52">
        <f t="shared" si="31"/>
        <v>2.7777777777777779E-3</v>
      </c>
    </row>
    <row r="205" spans="1:7" x14ac:dyDescent="0.2">
      <c r="A205" s="121">
        <f t="shared" ref="A205:A248" si="32">A204+1</f>
        <v>195</v>
      </c>
      <c r="B205" s="57">
        <f t="shared" si="27"/>
        <v>1045027.9293501825</v>
      </c>
      <c r="C205" s="57">
        <f t="shared" ref="C205:C250" si="33">B205*C$5/12</f>
        <v>3274.4208452972384</v>
      </c>
      <c r="D205" s="53">
        <f t="shared" si="28"/>
        <v>3435.0752356910548</v>
      </c>
      <c r="E205" s="57">
        <f t="shared" si="29"/>
        <v>6709.4960809882932</v>
      </c>
      <c r="F205" s="57">
        <f t="shared" si="30"/>
        <v>1041592.8541144915</v>
      </c>
      <c r="G205" s="52">
        <f t="shared" si="31"/>
        <v>2.7777777777777779E-3</v>
      </c>
    </row>
    <row r="206" spans="1:7" x14ac:dyDescent="0.2">
      <c r="A206" s="121">
        <f t="shared" si="32"/>
        <v>196</v>
      </c>
      <c r="B206" s="57">
        <f t="shared" si="27"/>
        <v>1041592.8541144915</v>
      </c>
      <c r="C206" s="57">
        <f t="shared" si="33"/>
        <v>3263.6576095587402</v>
      </c>
      <c r="D206" s="53">
        <f t="shared" si="28"/>
        <v>3445.838471429553</v>
      </c>
      <c r="E206" s="57">
        <f t="shared" si="29"/>
        <v>6709.4960809882932</v>
      </c>
      <c r="F206" s="57">
        <f t="shared" si="30"/>
        <v>1038147.015643062</v>
      </c>
      <c r="G206" s="52">
        <f t="shared" si="31"/>
        <v>2.7777777777777779E-3</v>
      </c>
    </row>
    <row r="207" spans="1:7" x14ac:dyDescent="0.2">
      <c r="A207" s="121">
        <f t="shared" si="32"/>
        <v>197</v>
      </c>
      <c r="B207" s="57">
        <f t="shared" si="27"/>
        <v>1038147.015643062</v>
      </c>
      <c r="C207" s="57">
        <f t="shared" si="33"/>
        <v>3252.8606490149273</v>
      </c>
      <c r="D207" s="53">
        <f t="shared" si="28"/>
        <v>3456.6354319733659</v>
      </c>
      <c r="E207" s="57">
        <f t="shared" si="29"/>
        <v>6709.4960809882932</v>
      </c>
      <c r="F207" s="57">
        <f t="shared" si="30"/>
        <v>1034690.3802110886</v>
      </c>
      <c r="G207" s="52">
        <f t="shared" si="31"/>
        <v>2.7777777777777779E-3</v>
      </c>
    </row>
    <row r="208" spans="1:7" x14ac:dyDescent="0.2">
      <c r="A208" s="121">
        <f t="shared" si="32"/>
        <v>198</v>
      </c>
      <c r="B208" s="57">
        <f t="shared" si="27"/>
        <v>1034690.3802110886</v>
      </c>
      <c r="C208" s="57">
        <f t="shared" si="33"/>
        <v>3242.0298579947444</v>
      </c>
      <c r="D208" s="53">
        <f t="shared" si="28"/>
        <v>3467.4662229935489</v>
      </c>
      <c r="E208" s="57">
        <f t="shared" si="29"/>
        <v>6709.4960809882932</v>
      </c>
      <c r="F208" s="57">
        <f t="shared" si="30"/>
        <v>1031222.913988095</v>
      </c>
      <c r="G208" s="52">
        <f t="shared" si="31"/>
        <v>2.7777777777777779E-3</v>
      </c>
    </row>
    <row r="209" spans="1:7" x14ac:dyDescent="0.2">
      <c r="A209" s="121">
        <f t="shared" si="32"/>
        <v>199</v>
      </c>
      <c r="B209" s="57">
        <f t="shared" si="27"/>
        <v>1031222.913988095</v>
      </c>
      <c r="C209" s="57">
        <f t="shared" si="33"/>
        <v>3231.165130496031</v>
      </c>
      <c r="D209" s="53">
        <f t="shared" si="28"/>
        <v>3478.3309504922622</v>
      </c>
      <c r="E209" s="57">
        <f t="shared" si="29"/>
        <v>6709.4960809882932</v>
      </c>
      <c r="F209" s="57">
        <f t="shared" si="30"/>
        <v>1027744.5830376027</v>
      </c>
      <c r="G209" s="52">
        <f t="shared" si="31"/>
        <v>2.7777777777777779E-3</v>
      </c>
    </row>
    <row r="210" spans="1:7" x14ac:dyDescent="0.2">
      <c r="A210" s="121">
        <f t="shared" si="32"/>
        <v>200</v>
      </c>
      <c r="B210" s="57">
        <f t="shared" si="27"/>
        <v>1027744.5830376027</v>
      </c>
      <c r="C210" s="57">
        <f t="shared" si="33"/>
        <v>3220.2663601844888</v>
      </c>
      <c r="D210" s="53">
        <f t="shared" si="28"/>
        <v>3489.2297208038044</v>
      </c>
      <c r="E210" s="57">
        <f t="shared" si="29"/>
        <v>6709.4960809882932</v>
      </c>
      <c r="F210" s="57">
        <f t="shared" si="30"/>
        <v>1024255.3533167989</v>
      </c>
      <c r="G210" s="52">
        <f t="shared" si="31"/>
        <v>2.7777777777777779E-3</v>
      </c>
    </row>
    <row r="211" spans="1:7" x14ac:dyDescent="0.2">
      <c r="A211" s="121">
        <f t="shared" si="32"/>
        <v>201</v>
      </c>
      <c r="B211" s="57">
        <f t="shared" si="27"/>
        <v>1024255.3533167989</v>
      </c>
      <c r="C211" s="57">
        <f t="shared" si="33"/>
        <v>3209.3334403926365</v>
      </c>
      <c r="D211" s="53">
        <f t="shared" si="28"/>
        <v>3500.1626405956567</v>
      </c>
      <c r="E211" s="57">
        <f t="shared" si="29"/>
        <v>6709.4960809882932</v>
      </c>
      <c r="F211" s="57">
        <f t="shared" si="30"/>
        <v>1020755.1906762032</v>
      </c>
      <c r="G211" s="52">
        <f t="shared" si="31"/>
        <v>2.7777777777777779E-3</v>
      </c>
    </row>
    <row r="212" spans="1:7" x14ac:dyDescent="0.2">
      <c r="A212" s="121">
        <f t="shared" si="32"/>
        <v>202</v>
      </c>
      <c r="B212" s="57">
        <f t="shared" si="27"/>
        <v>1020755.1906762032</v>
      </c>
      <c r="C212" s="57">
        <f t="shared" si="33"/>
        <v>3198.3662641187707</v>
      </c>
      <c r="D212" s="53">
        <f t="shared" si="28"/>
        <v>3511.1298168695225</v>
      </c>
      <c r="E212" s="57">
        <f t="shared" si="29"/>
        <v>6709.4960809882932</v>
      </c>
      <c r="F212" s="57">
        <f t="shared" si="30"/>
        <v>1017244.0608593337</v>
      </c>
      <c r="G212" s="52">
        <f t="shared" si="31"/>
        <v>2.7777777777777779E-3</v>
      </c>
    </row>
    <row r="213" spans="1:7" x14ac:dyDescent="0.2">
      <c r="A213" s="121">
        <f t="shared" si="32"/>
        <v>203</v>
      </c>
      <c r="B213" s="57">
        <f t="shared" si="27"/>
        <v>1017244.0608593337</v>
      </c>
      <c r="C213" s="57">
        <f t="shared" si="33"/>
        <v>3187.3647240259124</v>
      </c>
      <c r="D213" s="53">
        <f t="shared" si="28"/>
        <v>3522.1313569623808</v>
      </c>
      <c r="E213" s="57">
        <f t="shared" si="29"/>
        <v>6709.4960809882932</v>
      </c>
      <c r="F213" s="57">
        <f t="shared" si="30"/>
        <v>1013721.9295023713</v>
      </c>
      <c r="G213" s="52">
        <f t="shared" si="31"/>
        <v>2.7777777777777779E-3</v>
      </c>
    </row>
    <row r="214" spans="1:7" x14ac:dyDescent="0.2">
      <c r="A214" s="121">
        <f t="shared" si="32"/>
        <v>204</v>
      </c>
      <c r="B214" s="57">
        <f t="shared" si="27"/>
        <v>1013721.9295023713</v>
      </c>
      <c r="C214" s="57">
        <f t="shared" si="33"/>
        <v>3176.3287124407634</v>
      </c>
      <c r="D214" s="53">
        <f t="shared" si="28"/>
        <v>3533.1673685475298</v>
      </c>
      <c r="E214" s="57">
        <f t="shared" si="29"/>
        <v>6709.4960809882932</v>
      </c>
      <c r="F214" s="57">
        <f t="shared" si="30"/>
        <v>1010188.7621338238</v>
      </c>
      <c r="G214" s="52">
        <f t="shared" si="31"/>
        <v>2.7777777777777779E-3</v>
      </c>
    </row>
    <row r="215" spans="1:7" x14ac:dyDescent="0.2">
      <c r="A215" s="121">
        <f t="shared" si="32"/>
        <v>205</v>
      </c>
      <c r="B215" s="57">
        <f t="shared" si="27"/>
        <v>1010188.7621338238</v>
      </c>
      <c r="C215" s="57">
        <f t="shared" si="33"/>
        <v>3165.2581213526482</v>
      </c>
      <c r="D215" s="53">
        <f t="shared" si="28"/>
        <v>3544.237959635645</v>
      </c>
      <c r="E215" s="57">
        <f t="shared" si="29"/>
        <v>6709.4960809882932</v>
      </c>
      <c r="F215" s="57">
        <f t="shared" si="30"/>
        <v>1006644.5241741881</v>
      </c>
      <c r="G215" s="52">
        <f t="shared" si="31"/>
        <v>2.7777777777777779E-3</v>
      </c>
    </row>
    <row r="216" spans="1:7" x14ac:dyDescent="0.2">
      <c r="A216" s="121">
        <f t="shared" si="32"/>
        <v>206</v>
      </c>
      <c r="B216" s="57">
        <f t="shared" si="27"/>
        <v>1006644.5241741881</v>
      </c>
      <c r="C216" s="57">
        <f t="shared" si="33"/>
        <v>3154.1528424124567</v>
      </c>
      <c r="D216" s="53">
        <f t="shared" si="28"/>
        <v>3555.3432385758365</v>
      </c>
      <c r="E216" s="57">
        <f t="shared" si="29"/>
        <v>6709.4960809882932</v>
      </c>
      <c r="F216" s="57">
        <f t="shared" si="30"/>
        <v>1003089.1809356123</v>
      </c>
      <c r="G216" s="52">
        <f t="shared" si="31"/>
        <v>2.7777777777777779E-3</v>
      </c>
    </row>
    <row r="217" spans="1:7" x14ac:dyDescent="0.2">
      <c r="A217" s="121">
        <f t="shared" si="32"/>
        <v>207</v>
      </c>
      <c r="B217" s="57">
        <f t="shared" si="27"/>
        <v>1003089.1809356123</v>
      </c>
      <c r="C217" s="57">
        <f t="shared" si="33"/>
        <v>3143.0127669315857</v>
      </c>
      <c r="D217" s="53">
        <f t="shared" si="28"/>
        <v>3566.4833140567075</v>
      </c>
      <c r="E217" s="57">
        <f t="shared" si="29"/>
        <v>6709.4960809882932</v>
      </c>
      <c r="F217" s="57">
        <f t="shared" si="30"/>
        <v>999522.69762155553</v>
      </c>
      <c r="G217" s="52">
        <f t="shared" si="31"/>
        <v>2.7777777777777779E-3</v>
      </c>
    </row>
    <row r="218" spans="1:7" x14ac:dyDescent="0.2">
      <c r="A218" s="121">
        <f t="shared" si="32"/>
        <v>208</v>
      </c>
      <c r="B218" s="57">
        <f t="shared" si="27"/>
        <v>999522.69762155553</v>
      </c>
      <c r="C218" s="57">
        <f t="shared" si="33"/>
        <v>3131.837785880874</v>
      </c>
      <c r="D218" s="53">
        <f t="shared" si="28"/>
        <v>3577.6582951074192</v>
      </c>
      <c r="E218" s="57">
        <f t="shared" si="29"/>
        <v>6709.4960809882932</v>
      </c>
      <c r="F218" s="57">
        <f t="shared" si="30"/>
        <v>995945.03932644811</v>
      </c>
      <c r="G218" s="52">
        <f t="shared" si="31"/>
        <v>2.7777777777777779E-3</v>
      </c>
    </row>
    <row r="219" spans="1:7" x14ac:dyDescent="0.2">
      <c r="A219" s="121">
        <f t="shared" si="32"/>
        <v>209</v>
      </c>
      <c r="B219" s="57">
        <f t="shared" si="27"/>
        <v>995945.03932644811</v>
      </c>
      <c r="C219" s="57">
        <f t="shared" si="33"/>
        <v>3120.6277898895373</v>
      </c>
      <c r="D219" s="53">
        <f t="shared" si="28"/>
        <v>3588.8682910987559</v>
      </c>
      <c r="E219" s="57">
        <f t="shared" si="29"/>
        <v>6709.4960809882932</v>
      </c>
      <c r="F219" s="57">
        <f t="shared" si="30"/>
        <v>992356.17103534937</v>
      </c>
      <c r="G219" s="52">
        <f t="shared" si="31"/>
        <v>2.7777777777777779E-3</v>
      </c>
    </row>
    <row r="220" spans="1:7" x14ac:dyDescent="0.2">
      <c r="A220" s="121">
        <f t="shared" si="32"/>
        <v>210</v>
      </c>
      <c r="B220" s="57">
        <f t="shared" si="27"/>
        <v>992356.17103534937</v>
      </c>
      <c r="C220" s="57">
        <f t="shared" si="33"/>
        <v>3109.3826692440948</v>
      </c>
      <c r="D220" s="53">
        <f t="shared" si="28"/>
        <v>3600.1134117441984</v>
      </c>
      <c r="E220" s="57">
        <f t="shared" si="29"/>
        <v>6709.4960809882932</v>
      </c>
      <c r="F220" s="57">
        <f t="shared" si="30"/>
        <v>988756.05762360513</v>
      </c>
      <c r="G220" s="52">
        <f t="shared" si="31"/>
        <v>2.7777777777777779E-3</v>
      </c>
    </row>
    <row r="221" spans="1:7" x14ac:dyDescent="0.2">
      <c r="A221" s="121">
        <f t="shared" si="32"/>
        <v>211</v>
      </c>
      <c r="B221" s="57">
        <f t="shared" si="27"/>
        <v>988756.05762360513</v>
      </c>
      <c r="C221" s="57">
        <f t="shared" si="33"/>
        <v>3098.1023138872965</v>
      </c>
      <c r="D221" s="53">
        <f t="shared" si="28"/>
        <v>3611.3937671009967</v>
      </c>
      <c r="E221" s="57">
        <f t="shared" si="29"/>
        <v>6709.4960809882932</v>
      </c>
      <c r="F221" s="57">
        <f t="shared" si="30"/>
        <v>985144.66385650414</v>
      </c>
      <c r="G221" s="52">
        <f t="shared" si="31"/>
        <v>2.7777777777777779E-3</v>
      </c>
    </row>
    <row r="222" spans="1:7" x14ac:dyDescent="0.2">
      <c r="A222" s="121">
        <f t="shared" si="32"/>
        <v>212</v>
      </c>
      <c r="B222" s="57">
        <f t="shared" si="27"/>
        <v>985144.66385650414</v>
      </c>
      <c r="C222" s="57">
        <f t="shared" si="33"/>
        <v>3086.7866134170467</v>
      </c>
      <c r="D222" s="53">
        <f t="shared" si="28"/>
        <v>3622.7094675712465</v>
      </c>
      <c r="E222" s="57">
        <f t="shared" si="29"/>
        <v>6709.4960809882932</v>
      </c>
      <c r="F222" s="57">
        <f t="shared" si="30"/>
        <v>981521.95438893291</v>
      </c>
      <c r="G222" s="52">
        <f t="shared" si="31"/>
        <v>2.7777777777777779E-3</v>
      </c>
    </row>
    <row r="223" spans="1:7" x14ac:dyDescent="0.2">
      <c r="A223" s="121">
        <f t="shared" si="32"/>
        <v>213</v>
      </c>
      <c r="B223" s="57">
        <f t="shared" ref="B223:B250" si="34">F222</f>
        <v>981521.95438893291</v>
      </c>
      <c r="C223" s="57">
        <f t="shared" si="33"/>
        <v>3075.4354570853234</v>
      </c>
      <c r="D223" s="53">
        <f t="shared" ref="D223:D250" si="35">CHOOSE(C$6,C$7-C223,0,G223*C$2)*IF(A223&lt;=C$4,0,1)*IF(A223&gt;(C$3*12+C$4),0,1)</f>
        <v>3634.0606239029698</v>
      </c>
      <c r="E223" s="57">
        <f t="shared" ref="E223:E250" si="36">SUM(C223:D223)</f>
        <v>6709.4960809882932</v>
      </c>
      <c r="F223" s="57">
        <f t="shared" ref="F223:F250" si="37">(B223-D223)</f>
        <v>977887.89376502996</v>
      </c>
      <c r="G223" s="52">
        <f t="shared" ref="G223:G250" si="38">1/(C$3*12)*IF(A223&lt;=C$4,0,1)*IF(A223&gt;(C$3*12+C$4),0,1)</f>
        <v>2.7777777777777779E-3</v>
      </c>
    </row>
    <row r="224" spans="1:7" x14ac:dyDescent="0.2">
      <c r="A224" s="121">
        <f t="shared" si="32"/>
        <v>214</v>
      </c>
      <c r="B224" s="57">
        <f t="shared" si="34"/>
        <v>977887.89376502996</v>
      </c>
      <c r="C224" s="57">
        <f t="shared" si="33"/>
        <v>3064.048733797094</v>
      </c>
      <c r="D224" s="53">
        <f t="shared" si="35"/>
        <v>3645.4473471911992</v>
      </c>
      <c r="E224" s="57">
        <f t="shared" si="36"/>
        <v>6709.4960809882932</v>
      </c>
      <c r="F224" s="57">
        <f t="shared" si="37"/>
        <v>974242.4464178388</v>
      </c>
      <c r="G224" s="52">
        <f t="shared" si="38"/>
        <v>2.7777777777777779E-3</v>
      </c>
    </row>
    <row r="225" spans="1:7" x14ac:dyDescent="0.2">
      <c r="A225" s="121">
        <f t="shared" si="32"/>
        <v>215</v>
      </c>
      <c r="B225" s="57">
        <f t="shared" si="34"/>
        <v>974242.4464178388</v>
      </c>
      <c r="C225" s="57">
        <f t="shared" si="33"/>
        <v>3052.6263321092283</v>
      </c>
      <c r="D225" s="53">
        <f t="shared" si="35"/>
        <v>3656.8697488790649</v>
      </c>
      <c r="E225" s="57">
        <f t="shared" si="36"/>
        <v>6709.4960809882932</v>
      </c>
      <c r="F225" s="57">
        <f t="shared" si="37"/>
        <v>970585.57666895969</v>
      </c>
      <c r="G225" s="52">
        <f t="shared" si="38"/>
        <v>2.7777777777777779E-3</v>
      </c>
    </row>
    <row r="226" spans="1:7" x14ac:dyDescent="0.2">
      <c r="A226" s="121">
        <f t="shared" si="32"/>
        <v>216</v>
      </c>
      <c r="B226" s="57">
        <f t="shared" si="34"/>
        <v>970585.57666895969</v>
      </c>
      <c r="C226" s="57">
        <f t="shared" si="33"/>
        <v>3041.1681402294071</v>
      </c>
      <c r="D226" s="53">
        <f t="shared" si="35"/>
        <v>3668.3279407588861</v>
      </c>
      <c r="E226" s="57">
        <f t="shared" si="36"/>
        <v>6709.4960809882932</v>
      </c>
      <c r="F226" s="57">
        <f t="shared" si="37"/>
        <v>966917.24872820079</v>
      </c>
      <c r="G226" s="52">
        <f t="shared" si="38"/>
        <v>2.7777777777777779E-3</v>
      </c>
    </row>
    <row r="227" spans="1:7" x14ac:dyDescent="0.2">
      <c r="A227" s="121">
        <f t="shared" si="32"/>
        <v>217</v>
      </c>
      <c r="B227" s="57">
        <f t="shared" si="34"/>
        <v>966917.24872820079</v>
      </c>
      <c r="C227" s="57">
        <f t="shared" si="33"/>
        <v>3029.674046015029</v>
      </c>
      <c r="D227" s="53">
        <f t="shared" si="35"/>
        <v>3679.8220349732642</v>
      </c>
      <c r="E227" s="57">
        <f t="shared" si="36"/>
        <v>6709.4960809882932</v>
      </c>
      <c r="F227" s="57">
        <f t="shared" si="37"/>
        <v>963237.42669322749</v>
      </c>
      <c r="G227" s="52">
        <f t="shared" si="38"/>
        <v>2.7777777777777779E-3</v>
      </c>
    </row>
    <row r="228" spans="1:7" x14ac:dyDescent="0.2">
      <c r="A228" s="121">
        <f t="shared" si="32"/>
        <v>218</v>
      </c>
      <c r="B228" s="57">
        <f t="shared" si="34"/>
        <v>963237.42669322749</v>
      </c>
      <c r="C228" s="57">
        <f t="shared" si="33"/>
        <v>3018.1439369721134</v>
      </c>
      <c r="D228" s="53">
        <f t="shared" si="35"/>
        <v>3691.3521440161799</v>
      </c>
      <c r="E228" s="57">
        <f t="shared" si="36"/>
        <v>6709.4960809882932</v>
      </c>
      <c r="F228" s="57">
        <f t="shared" si="37"/>
        <v>959546.07454921131</v>
      </c>
      <c r="G228" s="52">
        <f t="shared" si="38"/>
        <v>2.7777777777777779E-3</v>
      </c>
    </row>
    <row r="229" spans="1:7" x14ac:dyDescent="0.2">
      <c r="A229" s="121">
        <f t="shared" si="32"/>
        <v>219</v>
      </c>
      <c r="B229" s="57">
        <f t="shared" si="34"/>
        <v>959546.07454921131</v>
      </c>
      <c r="C229" s="57">
        <f t="shared" si="33"/>
        <v>3006.5777002541959</v>
      </c>
      <c r="D229" s="53">
        <f t="shared" si="35"/>
        <v>3702.9183807340974</v>
      </c>
      <c r="E229" s="57">
        <f t="shared" si="36"/>
        <v>6709.4960809882932</v>
      </c>
      <c r="F229" s="57">
        <f t="shared" si="37"/>
        <v>955843.15616847726</v>
      </c>
      <c r="G229" s="52">
        <f t="shared" si="38"/>
        <v>2.7777777777777779E-3</v>
      </c>
    </row>
    <row r="230" spans="1:7" x14ac:dyDescent="0.2">
      <c r="A230" s="121">
        <f t="shared" si="32"/>
        <v>220</v>
      </c>
      <c r="B230" s="57">
        <f t="shared" si="34"/>
        <v>955843.15616847726</v>
      </c>
      <c r="C230" s="57">
        <f t="shared" si="33"/>
        <v>2994.9752226612291</v>
      </c>
      <c r="D230" s="53">
        <f t="shared" si="35"/>
        <v>3714.5208583270642</v>
      </c>
      <c r="E230" s="57">
        <f t="shared" si="36"/>
        <v>6709.4960809882932</v>
      </c>
      <c r="F230" s="57">
        <f t="shared" si="37"/>
        <v>952128.63531015022</v>
      </c>
      <c r="G230" s="52">
        <f t="shared" si="38"/>
        <v>2.7777777777777779E-3</v>
      </c>
    </row>
    <row r="231" spans="1:7" x14ac:dyDescent="0.2">
      <c r="A231" s="121">
        <f t="shared" si="32"/>
        <v>221</v>
      </c>
      <c r="B231" s="57">
        <f t="shared" si="34"/>
        <v>952128.63531015022</v>
      </c>
      <c r="C231" s="57">
        <f t="shared" si="33"/>
        <v>2983.3363906384707</v>
      </c>
      <c r="D231" s="53">
        <f t="shared" si="35"/>
        <v>3726.1596903498225</v>
      </c>
      <c r="E231" s="57">
        <f t="shared" si="36"/>
        <v>6709.4960809882932</v>
      </c>
      <c r="F231" s="57">
        <f t="shared" si="37"/>
        <v>948402.47561980039</v>
      </c>
      <c r="G231" s="52">
        <f t="shared" si="38"/>
        <v>2.7777777777777779E-3</v>
      </c>
    </row>
    <row r="232" spans="1:7" x14ac:dyDescent="0.2">
      <c r="A232" s="121">
        <f t="shared" si="32"/>
        <v>222</v>
      </c>
      <c r="B232" s="57">
        <f t="shared" si="34"/>
        <v>948402.47561980039</v>
      </c>
      <c r="C232" s="57">
        <f t="shared" si="33"/>
        <v>2971.6610902753746</v>
      </c>
      <c r="D232" s="53">
        <f t="shared" si="35"/>
        <v>3737.8349907129186</v>
      </c>
      <c r="E232" s="57">
        <f t="shared" si="36"/>
        <v>6709.4960809882932</v>
      </c>
      <c r="F232" s="57">
        <f t="shared" si="37"/>
        <v>944664.64062908746</v>
      </c>
      <c r="G232" s="52">
        <f t="shared" si="38"/>
        <v>2.7777777777777779E-3</v>
      </c>
    </row>
    <row r="233" spans="1:7" x14ac:dyDescent="0.2">
      <c r="A233" s="121">
        <f t="shared" si="32"/>
        <v>223</v>
      </c>
      <c r="B233" s="57">
        <f t="shared" si="34"/>
        <v>944664.64062908746</v>
      </c>
      <c r="C233" s="57">
        <f t="shared" si="33"/>
        <v>2959.9492073044744</v>
      </c>
      <c r="D233" s="53">
        <f t="shared" si="35"/>
        <v>3749.5468736838188</v>
      </c>
      <c r="E233" s="57">
        <f t="shared" si="36"/>
        <v>6709.4960809882932</v>
      </c>
      <c r="F233" s="57">
        <f t="shared" si="37"/>
        <v>940915.09375540365</v>
      </c>
      <c r="G233" s="52">
        <f t="shared" si="38"/>
        <v>2.7777777777777779E-3</v>
      </c>
    </row>
    <row r="234" spans="1:7" x14ac:dyDescent="0.2">
      <c r="A234" s="121">
        <f t="shared" si="32"/>
        <v>224</v>
      </c>
      <c r="B234" s="57">
        <f t="shared" si="34"/>
        <v>940915.09375540365</v>
      </c>
      <c r="C234" s="57">
        <f t="shared" si="33"/>
        <v>2948.2006271002647</v>
      </c>
      <c r="D234" s="53">
        <f t="shared" si="35"/>
        <v>3761.2954538880285</v>
      </c>
      <c r="E234" s="57">
        <f t="shared" si="36"/>
        <v>6709.4960809882932</v>
      </c>
      <c r="F234" s="57">
        <f t="shared" si="37"/>
        <v>937153.79830151564</v>
      </c>
      <c r="G234" s="52">
        <f t="shared" si="38"/>
        <v>2.7777777777777779E-3</v>
      </c>
    </row>
    <row r="235" spans="1:7" x14ac:dyDescent="0.2">
      <c r="A235" s="121">
        <f t="shared" si="32"/>
        <v>225</v>
      </c>
      <c r="B235" s="57">
        <f t="shared" si="34"/>
        <v>937153.79830151564</v>
      </c>
      <c r="C235" s="57">
        <f t="shared" si="33"/>
        <v>2936.4152346780825</v>
      </c>
      <c r="D235" s="53">
        <f t="shared" si="35"/>
        <v>3773.0808463102107</v>
      </c>
      <c r="E235" s="57">
        <f t="shared" si="36"/>
        <v>6709.4960809882932</v>
      </c>
      <c r="F235" s="57">
        <f t="shared" si="37"/>
        <v>933380.71745520539</v>
      </c>
      <c r="G235" s="52">
        <f t="shared" si="38"/>
        <v>2.7777777777777779E-3</v>
      </c>
    </row>
    <row r="236" spans="1:7" x14ac:dyDescent="0.2">
      <c r="A236" s="121">
        <f t="shared" si="32"/>
        <v>226</v>
      </c>
      <c r="B236" s="57">
        <f t="shared" si="34"/>
        <v>933380.71745520539</v>
      </c>
      <c r="C236" s="57">
        <f t="shared" si="33"/>
        <v>2924.592914692977</v>
      </c>
      <c r="D236" s="53">
        <f t="shared" si="35"/>
        <v>3784.9031662953162</v>
      </c>
      <c r="E236" s="57">
        <f t="shared" si="36"/>
        <v>6709.4960809882932</v>
      </c>
      <c r="F236" s="57">
        <f t="shared" si="37"/>
        <v>929595.81428891013</v>
      </c>
      <c r="G236" s="52">
        <f t="shared" si="38"/>
        <v>2.7777777777777779E-3</v>
      </c>
    </row>
    <row r="237" spans="1:7" x14ac:dyDescent="0.2">
      <c r="A237" s="121">
        <f t="shared" si="32"/>
        <v>227</v>
      </c>
      <c r="B237" s="57">
        <f t="shared" si="34"/>
        <v>929595.81428891013</v>
      </c>
      <c r="C237" s="57">
        <f t="shared" si="33"/>
        <v>2912.733551438585</v>
      </c>
      <c r="D237" s="53">
        <f t="shared" si="35"/>
        <v>3796.7625295497082</v>
      </c>
      <c r="E237" s="57">
        <f t="shared" si="36"/>
        <v>6709.4960809882932</v>
      </c>
      <c r="F237" s="57">
        <f t="shared" si="37"/>
        <v>925799.05175936047</v>
      </c>
      <c r="G237" s="52">
        <f t="shared" si="38"/>
        <v>2.7777777777777779E-3</v>
      </c>
    </row>
    <row r="238" spans="1:7" x14ac:dyDescent="0.2">
      <c r="A238" s="121">
        <f t="shared" si="32"/>
        <v>228</v>
      </c>
      <c r="B238" s="57">
        <f t="shared" si="34"/>
        <v>925799.05175936047</v>
      </c>
      <c r="C238" s="57">
        <f t="shared" si="33"/>
        <v>2900.837028845996</v>
      </c>
      <c r="D238" s="53">
        <f t="shared" si="35"/>
        <v>3808.6590521422972</v>
      </c>
      <c r="E238" s="57">
        <f t="shared" si="36"/>
        <v>6709.4960809882932</v>
      </c>
      <c r="F238" s="57">
        <f t="shared" si="37"/>
        <v>921990.39270721818</v>
      </c>
      <c r="G238" s="52">
        <f t="shared" si="38"/>
        <v>2.7777777777777779E-3</v>
      </c>
    </row>
    <row r="239" spans="1:7" x14ac:dyDescent="0.2">
      <c r="A239" s="121">
        <f t="shared" si="32"/>
        <v>229</v>
      </c>
      <c r="B239" s="57">
        <f t="shared" si="34"/>
        <v>921990.39270721818</v>
      </c>
      <c r="C239" s="57">
        <f t="shared" si="33"/>
        <v>2888.9032304826173</v>
      </c>
      <c r="D239" s="53">
        <f t="shared" si="35"/>
        <v>3820.5928505056759</v>
      </c>
      <c r="E239" s="57">
        <f t="shared" si="36"/>
        <v>6709.4960809882932</v>
      </c>
      <c r="F239" s="57">
        <f t="shared" si="37"/>
        <v>918169.79985671246</v>
      </c>
      <c r="G239" s="52">
        <f t="shared" si="38"/>
        <v>2.7777777777777779E-3</v>
      </c>
    </row>
    <row r="240" spans="1:7" x14ac:dyDescent="0.2">
      <c r="A240" s="121">
        <f t="shared" si="32"/>
        <v>230</v>
      </c>
      <c r="B240" s="57">
        <f t="shared" si="34"/>
        <v>918169.79985671246</v>
      </c>
      <c r="C240" s="57">
        <f t="shared" si="33"/>
        <v>2876.9320395510326</v>
      </c>
      <c r="D240" s="53">
        <f t="shared" si="35"/>
        <v>3832.5640414372606</v>
      </c>
      <c r="E240" s="57">
        <f t="shared" si="36"/>
        <v>6709.4960809882932</v>
      </c>
      <c r="F240" s="57">
        <f t="shared" si="37"/>
        <v>914337.23581527523</v>
      </c>
      <c r="G240" s="52">
        <f t="shared" si="38"/>
        <v>2.7777777777777779E-3</v>
      </c>
    </row>
    <row r="241" spans="1:15" x14ac:dyDescent="0.2">
      <c r="A241" s="121">
        <f t="shared" si="32"/>
        <v>231</v>
      </c>
      <c r="B241" s="57">
        <f t="shared" si="34"/>
        <v>914337.23581527523</v>
      </c>
      <c r="C241" s="57">
        <f t="shared" si="33"/>
        <v>2864.9233388878624</v>
      </c>
      <c r="D241" s="53">
        <f t="shared" si="35"/>
        <v>3844.5727421004308</v>
      </c>
      <c r="E241" s="57">
        <f t="shared" si="36"/>
        <v>6709.4960809882932</v>
      </c>
      <c r="F241" s="57">
        <f t="shared" si="37"/>
        <v>910492.66307317477</v>
      </c>
      <c r="G241" s="52">
        <f t="shared" si="38"/>
        <v>2.7777777777777779E-3</v>
      </c>
    </row>
    <row r="242" spans="1:15" x14ac:dyDescent="0.2">
      <c r="A242" s="121">
        <f t="shared" si="32"/>
        <v>232</v>
      </c>
      <c r="B242" s="57">
        <f t="shared" si="34"/>
        <v>910492.66307317477</v>
      </c>
      <c r="C242" s="57">
        <f t="shared" si="33"/>
        <v>2852.8770109626143</v>
      </c>
      <c r="D242" s="53">
        <f t="shared" si="35"/>
        <v>3856.6190700256789</v>
      </c>
      <c r="E242" s="57">
        <f t="shared" si="36"/>
        <v>6709.4960809882932</v>
      </c>
      <c r="F242" s="57">
        <f t="shared" si="37"/>
        <v>906636.04400314915</v>
      </c>
      <c r="G242" s="52">
        <f t="shared" si="38"/>
        <v>2.7777777777777779E-3</v>
      </c>
    </row>
    <row r="243" spans="1:15" x14ac:dyDescent="0.2">
      <c r="A243" s="121">
        <f t="shared" si="32"/>
        <v>233</v>
      </c>
      <c r="B243" s="57">
        <f t="shared" si="34"/>
        <v>906636.04400314915</v>
      </c>
      <c r="C243" s="57">
        <f t="shared" si="33"/>
        <v>2840.7929378765343</v>
      </c>
      <c r="D243" s="53">
        <f t="shared" si="35"/>
        <v>3868.7031431117589</v>
      </c>
      <c r="E243" s="57">
        <f t="shared" si="36"/>
        <v>6709.4960809882932</v>
      </c>
      <c r="F243" s="57">
        <f t="shared" si="37"/>
        <v>902767.34086003737</v>
      </c>
      <c r="G243" s="52">
        <f t="shared" si="38"/>
        <v>2.7777777777777779E-3</v>
      </c>
    </row>
    <row r="244" spans="1:15" x14ac:dyDescent="0.2">
      <c r="A244" s="121">
        <f t="shared" si="32"/>
        <v>234</v>
      </c>
      <c r="B244" s="57">
        <f t="shared" si="34"/>
        <v>902767.34086003737</v>
      </c>
      <c r="C244" s="57">
        <f t="shared" si="33"/>
        <v>2828.6710013614506</v>
      </c>
      <c r="D244" s="53">
        <f t="shared" si="35"/>
        <v>3880.8250796268426</v>
      </c>
      <c r="E244" s="57">
        <f t="shared" si="36"/>
        <v>6709.4960809882932</v>
      </c>
      <c r="F244" s="57">
        <f t="shared" si="37"/>
        <v>898886.5157804105</v>
      </c>
      <c r="G244" s="52">
        <f t="shared" si="38"/>
        <v>2.7777777777777779E-3</v>
      </c>
    </row>
    <row r="245" spans="1:15" x14ac:dyDescent="0.2">
      <c r="A245" s="121">
        <f t="shared" si="32"/>
        <v>235</v>
      </c>
      <c r="B245" s="57">
        <f t="shared" si="34"/>
        <v>898886.5157804105</v>
      </c>
      <c r="C245" s="57">
        <f t="shared" si="33"/>
        <v>2816.5110827786198</v>
      </c>
      <c r="D245" s="53">
        <f t="shared" si="35"/>
        <v>3892.9849982096734</v>
      </c>
      <c r="E245" s="57">
        <f t="shared" si="36"/>
        <v>6709.4960809882932</v>
      </c>
      <c r="F245" s="57">
        <f t="shared" si="37"/>
        <v>894993.53078220086</v>
      </c>
      <c r="G245" s="52">
        <f t="shared" si="38"/>
        <v>2.7777777777777779E-3</v>
      </c>
    </row>
    <row r="246" spans="1:15" x14ac:dyDescent="0.2">
      <c r="A246" s="121">
        <f t="shared" si="32"/>
        <v>236</v>
      </c>
      <c r="B246" s="57">
        <f t="shared" si="34"/>
        <v>894993.53078220086</v>
      </c>
      <c r="C246" s="57">
        <f t="shared" si="33"/>
        <v>2804.3130631175627</v>
      </c>
      <c r="D246" s="53">
        <f t="shared" si="35"/>
        <v>3905.1830178707305</v>
      </c>
      <c r="E246" s="57">
        <f t="shared" si="36"/>
        <v>6709.4960809882932</v>
      </c>
      <c r="F246" s="57">
        <f t="shared" si="37"/>
        <v>891088.3477643301</v>
      </c>
      <c r="G246" s="52">
        <f t="shared" si="38"/>
        <v>2.7777777777777779E-3</v>
      </c>
    </row>
    <row r="247" spans="1:15" x14ac:dyDescent="0.2">
      <c r="A247" s="121">
        <f t="shared" si="32"/>
        <v>237</v>
      </c>
      <c r="B247" s="57">
        <f t="shared" si="34"/>
        <v>891088.3477643301</v>
      </c>
      <c r="C247" s="57">
        <f t="shared" si="33"/>
        <v>2792.0768229949008</v>
      </c>
      <c r="D247" s="53">
        <f t="shared" si="35"/>
        <v>3917.4192579933924</v>
      </c>
      <c r="E247" s="57">
        <f t="shared" si="36"/>
        <v>6709.4960809882932</v>
      </c>
      <c r="F247" s="57">
        <f t="shared" si="37"/>
        <v>887170.92850633676</v>
      </c>
      <c r="G247" s="52">
        <f t="shared" si="38"/>
        <v>2.7777777777777779E-3</v>
      </c>
    </row>
    <row r="248" spans="1:15" x14ac:dyDescent="0.2">
      <c r="A248" s="121">
        <f t="shared" si="32"/>
        <v>238</v>
      </c>
      <c r="B248" s="57">
        <f t="shared" si="34"/>
        <v>887170.92850633676</v>
      </c>
      <c r="C248" s="57">
        <f t="shared" si="33"/>
        <v>2779.8022426531884</v>
      </c>
      <c r="D248" s="53">
        <f t="shared" si="35"/>
        <v>3929.6938383351048</v>
      </c>
      <c r="E248" s="57">
        <f t="shared" si="36"/>
        <v>6709.4960809882932</v>
      </c>
      <c r="F248" s="57">
        <f t="shared" si="37"/>
        <v>883241.23466800165</v>
      </c>
      <c r="G248" s="52">
        <f t="shared" si="38"/>
        <v>2.7777777777777779E-3</v>
      </c>
    </row>
    <row r="249" spans="1:15" x14ac:dyDescent="0.2">
      <c r="A249" s="121">
        <f>A248+1</f>
        <v>239</v>
      </c>
      <c r="B249" s="57">
        <f t="shared" si="34"/>
        <v>883241.23466800165</v>
      </c>
      <c r="C249" s="57">
        <f t="shared" si="33"/>
        <v>2767.4892019597387</v>
      </c>
      <c r="D249" s="53">
        <f t="shared" si="35"/>
        <v>3942.0068790285545</v>
      </c>
      <c r="E249" s="57">
        <f t="shared" si="36"/>
        <v>6709.4960809882932</v>
      </c>
      <c r="F249" s="57">
        <f t="shared" si="37"/>
        <v>879299.22778897313</v>
      </c>
      <c r="G249" s="52">
        <f t="shared" si="38"/>
        <v>2.7777777777777779E-3</v>
      </c>
    </row>
    <row r="250" spans="1:15" x14ac:dyDescent="0.2">
      <c r="A250" s="121">
        <f t="shared" ref="A250" si="39">A249+1</f>
        <v>240</v>
      </c>
      <c r="B250" s="57">
        <f t="shared" si="34"/>
        <v>879299.22778897313</v>
      </c>
      <c r="C250" s="57">
        <f t="shared" si="33"/>
        <v>2755.1375804054492</v>
      </c>
      <c r="D250" s="53">
        <f t="shared" si="35"/>
        <v>3954.358500582844</v>
      </c>
      <c r="E250" s="57">
        <f t="shared" si="36"/>
        <v>6709.4960809882932</v>
      </c>
      <c r="F250" s="57">
        <f t="shared" si="37"/>
        <v>875344.86928839027</v>
      </c>
      <c r="G250" s="52">
        <f t="shared" si="38"/>
        <v>2.7777777777777779E-3</v>
      </c>
    </row>
    <row r="251" spans="1:15" s="42" customFormat="1" x14ac:dyDescent="0.2">
      <c r="A251" s="122"/>
      <c r="I251"/>
      <c r="J251"/>
      <c r="K251"/>
      <c r="L251" s="174"/>
      <c r="M251"/>
      <c r="N251"/>
      <c r="O251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39</vt:i4>
      </vt:variant>
    </vt:vector>
  </HeadingPairs>
  <TitlesOfParts>
    <vt:vector size="44" baseType="lpstr">
      <vt:lpstr>Executive_Summary</vt:lpstr>
      <vt:lpstr>Pro_Forma</vt:lpstr>
      <vt:lpstr>Unit_Characteristic</vt:lpstr>
      <vt:lpstr>Development</vt:lpstr>
      <vt:lpstr>Debt-Taxes</vt:lpstr>
      <vt:lpstr>Building_Ops</vt:lpstr>
      <vt:lpstr>Cap_Rate</vt:lpstr>
      <vt:lpstr>Cleaning</vt:lpstr>
      <vt:lpstr>Cnstr_Debt_Int</vt:lpstr>
      <vt:lpstr>COD</vt:lpstr>
      <vt:lpstr>Constr_Int</vt:lpstr>
      <vt:lpstr>Construction_Months</vt:lpstr>
      <vt:lpstr>Dev_Chrg_Mun_Costs</vt:lpstr>
      <vt:lpstr>Dev_Start</vt:lpstr>
      <vt:lpstr>Electricity</vt:lpstr>
      <vt:lpstr>Equity_Amt</vt:lpstr>
      <vt:lpstr>Expense_Increase</vt:lpstr>
      <vt:lpstr>Finance_Ops</vt:lpstr>
      <vt:lpstr>G_A</vt:lpstr>
      <vt:lpstr>Gas_Heat</vt:lpstr>
      <vt:lpstr>HC_Construction</vt:lpstr>
      <vt:lpstr>Insurance</vt:lpstr>
      <vt:lpstr>Int_Rate</vt:lpstr>
      <vt:lpstr>Interest_T2</vt:lpstr>
      <vt:lpstr>Land_Related</vt:lpstr>
      <vt:lpstr>Lawn_Snow</vt:lpstr>
      <vt:lpstr>LtV</vt:lpstr>
      <vt:lpstr>Mng_Exp</vt:lpstr>
      <vt:lpstr>Orig_Fee</vt:lpstr>
      <vt:lpstr>Orig_Fee_T2</vt:lpstr>
      <vt:lpstr>Principal</vt:lpstr>
      <vt:lpstr>Principal_t</vt:lpstr>
      <vt:lpstr>Principal_T2</vt:lpstr>
      <vt:lpstr>Rental_Increase</vt:lpstr>
      <vt:lpstr>Repairs</vt:lpstr>
      <vt:lpstr>Reserves</vt:lpstr>
      <vt:lpstr>ROE</vt:lpstr>
      <vt:lpstr>Sale_Term_Date</vt:lpstr>
      <vt:lpstr>SC_Construction</vt:lpstr>
      <vt:lpstr>Taxes</vt:lpstr>
      <vt:lpstr>Term</vt:lpstr>
      <vt:lpstr>Term_T2</vt:lpstr>
      <vt:lpstr>Vacancy1</vt:lpstr>
      <vt:lpstr>Water</vt:lpstr>
    </vt:vector>
  </TitlesOfParts>
  <Company>Husmann Homes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Jared Husmann</dc:creator>
  <cp:lastModifiedBy>Jared Husmann</cp:lastModifiedBy>
  <dcterms:created xsi:type="dcterms:W3CDTF">2017-02-03T19:41:01Z</dcterms:created>
  <dcterms:modified xsi:type="dcterms:W3CDTF">2022-11-15T01:09:00Z</dcterms:modified>
</cp:coreProperties>
</file>